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L13b &amp; L15b JN2047\DataPacks\R1\"/>
    </mc:Choice>
  </mc:AlternateContent>
  <xr:revisionPtr revIDLastSave="0" documentId="13_ncr:1_{EA482F7E-40AE-4FFB-B551-8A351B6A8796}" xr6:coauthVersionLast="47" xr6:coauthVersionMax="47" xr10:uidLastSave="{00000000-0000-0000-0000-000000000000}"/>
  <bookViews>
    <workbookView xWindow="-120" yWindow="-120" windowWidth="29040" windowHeight="15720" tabRatio="783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Fusion XRF" sheetId="47897" r:id="rId8"/>
    <sheet name="Thermograv" sheetId="47898" r:id="rId9"/>
    <sheet name="IRC" sheetId="47899" r:id="rId10"/>
    <sheet name="Laser Ablation" sheetId="47900" r:id="rId1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J11" i="47895" l="1"/>
  <c r="J12" i="47895"/>
  <c r="J13" i="47895"/>
  <c r="I26" i="47895"/>
  <c r="I27" i="47895" s="1"/>
  <c r="J7" i="47895" s="1"/>
  <c r="J6" i="47895"/>
  <c r="J10" i="47895"/>
  <c r="J15" i="47895"/>
  <c r="J8" i="47895"/>
  <c r="J18" i="47895"/>
  <c r="J3" i="47895"/>
  <c r="J22" i="47895"/>
  <c r="J17" i="47895" l="1"/>
  <c r="J16" i="47895"/>
  <c r="J20" i="47895"/>
  <c r="J19" i="47895"/>
  <c r="J21" i="47895"/>
  <c r="J4" i="47895"/>
  <c r="J23" i="47895" s="1"/>
  <c r="J14" i="47895"/>
  <c r="J5" i="47895"/>
  <c r="J9" i="47895"/>
  <c r="J24" i="47895"/>
  <c r="J25" i="47895"/>
  <c r="J26" i="4789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5B02DAA1-2396-4F4C-8893-66F2783805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01B7737C-DB43-4FC1-B5EE-E669C70208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044070AA-8D7D-4A52-8799-5537FDFB4E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922B4D89-48BA-4409-BAA3-67582B6C9D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5663D254-280E-4EB3-9C3B-04C5769AE7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2234AB01-0484-4FD0-BF1C-91DA0E9D51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9AAEAD91-6B37-44F6-B621-77FAE4C053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5BEE1E1F-82CA-4164-A167-58FEE5A77E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88BDBC28-A43B-4B0A-9583-4B970CB32D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400EF138-0368-4226-8D9C-07FA1898BE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A8BEC435-0ACB-44E3-A960-4EEB0D9E2F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D06A03C6-AACF-4546-A984-4D3450CD1D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25017D42-B205-47D1-AADB-8B68954D57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BA32B25A-CD6D-44A9-906F-7E98083F1F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0D336E3F-54F7-408B-8FB2-5F5F4EEA1C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CFE05F8B-0DB3-4C46-98F9-6F51FF9031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9817E7AB-2C76-49E9-B8EA-CE4AF736D5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A03EEE51-D212-4FAA-93EF-A790A64C85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1A71D00E-4FB2-4C84-8CD0-D11D5417B4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06D5853B-04A6-4CD7-8A4C-485968D525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0C065B16-F635-40D6-8D97-B604E9FD7D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FB28E27F-FC36-4253-8A45-92B6A24C2C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47E3219E-7A62-45B3-9E8D-772DC96ACF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08388BA8-0972-447F-81A7-D07C7CF8AC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5B19C3BF-928D-4784-9A97-574DF88850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D3551B9D-8835-4313-A701-3B8D2F9CD2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2F4CF511-0293-496E-94F3-D0DB141A9F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623DE88A-E005-41B9-A297-29758D003E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1FB4E4A4-ACC3-4B41-B39F-4BF6A27BAD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1C5A73B4-E6E2-4C80-A190-80BBAB0A29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84813E60-02E7-4093-998A-470590CBDF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78F5526B-1F3D-42A8-88DF-B12351E190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52BF00B3-B29A-4F40-9B0E-C202129CE7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6F9C438B-F627-440E-8310-D5E50F5AF5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10942F4D-9C35-4818-8B00-FFB0D90907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521AA647-BCCD-4FB9-AAE3-2961681CB0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EE630C5-3864-4023-AC9B-9D6252169E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C87EE0DD-234A-48D8-8EED-8042BFC02A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94AAD73C-8395-4FC2-BBBB-D1A003177B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EDB8F602-D284-4160-A0AC-3FD66A1CF7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C564B595-FC02-45E3-9051-74913FAFB4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7A2EB386-2BBF-47C6-B6D2-F0188F4657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B3ECA0F3-A6E7-46AF-9CED-8345DC4AF9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8A4D610D-433D-4E1A-A2FF-80E638696B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00666F2B-50DA-45C9-A2D5-0B688AFAAF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096B6CDB-D45C-4330-A790-6DC57DAABC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6C5EA642-8768-48E1-865A-5998B73A50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278229F4-D0D0-456F-A962-2F79C89A10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48B487B7-1868-4A08-8A75-8D12D1BBA7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1CEBB9BD-C687-47F7-A774-8ADA2F2E25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E405B8A0-6866-4428-B892-CCCAD0385A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B82772EA-7A68-4745-9F5D-4D2A8DE25F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C7AB9F51-0B65-4653-8802-6D3D06BA01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8C158F46-A427-4801-8E07-855D55F4EA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FEAF8EBC-62A5-47CB-8C7C-15BF7359E7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DCC3B044-9FA2-420B-8A1E-F7FDFA647D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CE2FD9FC-0E94-4BA7-BA6A-3C0EEEAB1B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EBAF864F-A501-4068-A063-0A367FBA99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DFE2E6D7-C76B-4027-A697-DFC40DE55B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33DA8244-C6B2-4E7D-A0BC-089C372DBB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9BD6F1D8-DE90-47B8-9436-D48BB47DCC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501FD2BC-483E-4391-BE87-3B79302517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105F9E4B-47CB-4121-8FAA-927EB89BCE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CBE439B7-AC08-4572-BC71-E58859CC20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8FD67E91-866D-40C8-9B17-364002036A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E2336D98-137C-4627-87DB-7F1E758BC1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65EC385A-EF46-45A7-839A-A7987712E7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14507291-92AF-4814-BA76-43519ADE44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42FF0AE7-DD22-4FE8-8147-A5829E5E8F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1A73A9D1-6BAB-4928-83FF-FA57B8D2B0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07D041F6-89AB-447E-ABB6-F9B17C01CA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FE4BDB99-CAE5-40B5-89EF-974FE9A0A2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7436FA25-25C0-4AF3-BC6B-8201CDD7DF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1D755EE8-ADC3-4F71-820C-C728C7291B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B48772BF-2C11-4C1F-B906-9970348324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F4EC5595-5051-4951-97C8-403318D2C2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B782E533-8496-45EC-964C-C2171171F6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3AF2B255-8115-4279-AB48-C8F52E22C9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<sst xmlns="http://schemas.openxmlformats.org/spreadsheetml/2006/main" count="1937" uniqueCount="360">
  <si>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</si>
  <si>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</si>
  <si>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</si>
  <si>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</si>
  <si>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</si>
  <si>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</si>
  <si>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</si>
  <si>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</si>
  <si>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</si>
  <si>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</si>
  <si>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</si>
  <si>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</si>
  <si>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</si>
  <si>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</si>
  <si>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</si>
  <si>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</si>
  <si>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</si>
  <si>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</si>
  <si>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</si>
  <si>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</si>
  <si>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</si>
  <si>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</si>
  <si>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</si>
  <si>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</si>
  <si>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</si>
  <si>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</si>
  <si>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</si>
  <si>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</si>
  <si>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</si>
  <si>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</si>
  <si>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</si>
  <si>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</si>
  <si>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</si>
  <si>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</si>
  <si>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</si>
  <si>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</si>
  <si>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</si>
  <si>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</si>
  <si>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</si>
  <si>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</si>
  <si>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</si>
  <si>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</si>
  <si>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</si>
  <si>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</si>
  <si>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</si>
  <si>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</si>
  <si>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</si>
  <si>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Cr</t>
  </si>
  <si>
    <t>Mn</t>
  </si>
  <si>
    <t>Re</t>
  </si>
  <si>
    <t>S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</si>
  <si>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</si>
  <si>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</si>
  <si>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</si>
  <si>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</si>
  <si>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</si>
  <si>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</si>
  <si>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</si>
  <si>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</si>
  <si>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</si>
  <si>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</si>
  <si>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</si>
  <si>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</si>
  <si>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</si>
  <si>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</si>
  <si>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</si>
  <si>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</si>
  <si>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</si>
  <si>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</si>
  <si>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</si>
  <si>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</si>
  <si>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</si>
  <si>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</si>
  <si>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</si>
  <si>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</si>
  <si>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</si>
  <si>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</si>
  <si>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</si>
  <si>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</si>
  <si>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</si>
  <si>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</si>
  <si>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</si>
  <si>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</si>
  <si>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</si>
  <si>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</si>
  <si>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</si>
  <si>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</si>
  <si>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</si>
  <si>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</si>
  <si>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</si>
  <si>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</si>
  <si>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</si>
  <si>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</si>
  <si>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</si>
  <si>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</si>
  <si>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</si>
  <si>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</si>
  <si>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INAA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</si>
  <si>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</si>
  <si>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</si>
  <si>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</si>
  <si>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</si>
  <si>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</si>
  <si>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</si>
  <si>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</si>
  <si>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</si>
  <si>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</si>
  <si>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</si>
  <si>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</si>
  <si>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</si>
  <si>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</si>
  <si>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</si>
  <si>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</si>
  <si>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</si>
  <si>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</si>
  <si>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</si>
  <si>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Infrared Combustion</t>
  </si>
  <si>
    <t>Thermogravimetry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</si>
  <si>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</si>
  <si>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</si>
  <si>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</si>
  <si>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</si>
  <si>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</si>
  <si>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</si>
  <si>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</si>
  <si>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</si>
  <si>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</si>
  <si>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</si>
  <si>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</si>
  <si>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</si>
  <si>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</si>
  <si>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</si>
  <si>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</si>
  <si>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</si>
  <si>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</si>
  <si>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</si>
  <si>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</si>
  <si>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</si>
  <si>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SrO</t>
  </si>
  <si>
    <t>Cl</t>
  </si>
  <si>
    <t>Laser Ablation ICP-MS</t>
  </si>
  <si>
    <t>Pb Fire Assay</t>
  </si>
  <si>
    <t>Au, ppm</t>
  </si>
  <si>
    <t>Lab</t>
  </si>
  <si>
    <t>No</t>
  </si>
  <si>
    <t>1.00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</si>
  <si>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</si>
  <si>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</si>
  <si>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</si>
  <si>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</si>
  <si>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</si>
  <si>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</si>
  <si>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</si>
  <si>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</si>
  <si>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</si>
  <si>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</si>
  <si>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</si>
  <si>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</si>
  <si>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</si>
  <si>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</si>
  <si>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</si>
  <si>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</si>
  <si>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</si>
  <si>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</si>
  <si>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</si>
  <si>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</si>
  <si>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</si>
  <si>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</si>
  <si>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</si>
  <si>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</si>
  <si>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</si>
  <si>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</si>
  <si>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</si>
  <si>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</si>
  <si>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</si>
  <si>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</si>
  <si>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</si>
  <si>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</si>
  <si>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</si>
  <si>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</si>
  <si>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</si>
  <si>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2.36</t>
  </si>
  <si>
    <t>2.37</t>
  </si>
  <si>
    <t>2.38</t>
  </si>
  <si>
    <t>2.39</t>
  </si>
  <si>
    <t>FA*AAS</t>
  </si>
  <si>
    <t>FA*OES</t>
  </si>
  <si>
    <t>FA*MS</t>
  </si>
  <si>
    <t>0.085g</t>
  </si>
  <si>
    <t>40g</t>
  </si>
  <si>
    <t>50g</t>
  </si>
  <si>
    <t>10g</t>
  </si>
  <si>
    <t>Mean</t>
  </si>
  <si>
    <t>Median</t>
  </si>
  <si>
    <t>Std Dev.</t>
  </si>
  <si>
    <t>PDM3</t>
  </si>
  <si>
    <t>Z-Score (Absolute)</t>
  </si>
  <si>
    <t>NA</t>
  </si>
  <si>
    <t>3.01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</si>
  <si>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</si>
  <si>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</si>
  <si>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</si>
  <si>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</si>
  <si>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</si>
  <si>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</si>
  <si>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</si>
  <si>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</si>
  <si>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</si>
  <si>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ZrO</t>
    </r>
    <r>
      <rPr>
        <vertAlign val="subscript"/>
        <sz val="12"/>
        <rFont val="Arial"/>
        <family val="2"/>
      </rPr>
      <t>2</t>
    </r>
  </si>
  <si>
    <t>Indicative</t>
  </si>
  <si>
    <t>LOI*TGA</t>
  </si>
  <si>
    <t>ABL*MS</t>
  </si>
  <si>
    <t>&lt; 0.05</t>
  </si>
  <si>
    <t>laser ablation with inductively coupled plasma mass spectroscopy</t>
  </si>
  <si>
    <t>lithium borate fusion with X-ray fluorescence spectroscopy</t>
  </si>
  <si>
    <t>fire assay with atomic absorption spectroscopy</t>
  </si>
  <si>
    <t>fire assay with inductively coupled plasma mass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</si>
  <si>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</si>
  <si>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</si>
  <si>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</si>
  <si>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</si>
  <si>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Alex Stewart International, Mendoza, Argentina</t>
  </si>
  <si>
    <t>ALS, Johannesburg, South Africa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</si>
  <si>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</si>
  <si>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</si>
  <si>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</si>
  <si>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</si>
  <si>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</si>
  <si>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ARGETEST Mineral Processing, Ankara, Central Anatolia, Turkey</t>
  </si>
  <si>
    <t>BUREAU VERITAS AZERI LLC, Baku, Azerbaijan</t>
  </si>
  <si>
    <t>Bureau Veritas Commodities and Trade, Inc., Sparks, Nevada, USA</t>
  </si>
  <si>
    <t>Bureau Veritas Commodities Canada Ltd, Vancouver, BC, Canada</t>
  </si>
  <si>
    <t>Bureau Veritas Geoanalytical, Perth, WA, Australia</t>
  </si>
  <si>
    <t>Bureau Veritas Minerals, Ankara, Central Anatolia, Turkey</t>
  </si>
  <si>
    <t>Bureau Veritas Minerals, Hermosillo, Sonora, Mexico</t>
  </si>
  <si>
    <t>BV Coquimbo Laboratory, Coquimbo, Elqui, Chile</t>
  </si>
  <si>
    <t>BV Quito, Quito, Pichincha, Ecuador</t>
  </si>
  <si>
    <t>CERTIMIN, Lima, Peru</t>
  </si>
  <si>
    <t>Geoanalitica, Antofagasta, Chile</t>
  </si>
  <si>
    <t>Inspectorate (BV), Lima, Peru</t>
  </si>
  <si>
    <t>Intertek, Cupang, Muntinlupa, Philippines</t>
  </si>
  <si>
    <t>Intertek, Perth, WA, Australia</t>
  </si>
  <si>
    <t>Intertek, Townsville, QLD, Australia</t>
  </si>
  <si>
    <t>Intertek Genalysis, Adelaide, SA, Australia</t>
  </si>
  <si>
    <t>Intertek Minerals Ltd, Tarkwa, Western Region, Ghana</t>
  </si>
  <si>
    <t>MSALABS, Vancouver, BC, Canada</t>
  </si>
  <si>
    <t>On Site Laboratory Services, Bendigo, VIC, Australia</t>
  </si>
  <si>
    <t>Paragon Geochemical Laboratories, Sparks, Nevada, USA</t>
  </si>
  <si>
    <t>PT BVI Lab Manado, Kabupaten Minahasa Utara, Sulawesi Utara, Indonesia</t>
  </si>
  <si>
    <t>PT Geoservices Ltd, Cikarang, Jakarta Raya, Indonesia</t>
  </si>
  <si>
    <t>PT Intertek Utama Services, Jakarta Timur, DKI Jakarta, Indonesia</t>
  </si>
  <si>
    <t>Saskatchewan Research Council, Saskatoon, Saskatchewan, Canada</t>
  </si>
  <si>
    <t>SGS Australia Mineral Services, Perth, WA, Australia</t>
  </si>
  <si>
    <t>SGS Canada Inc., Vancouver, BC, Canada</t>
  </si>
  <si>
    <t>SGS del Peru, Lima, Peru</t>
  </si>
  <si>
    <t>SGS Geosol Laboratorios Ltda, Vespasiano, Minas Gerais, Brazil</t>
  </si>
  <si>
    <t>SGS Tarkwa, Tarkwa, Western Region, Ghana</t>
  </si>
  <si>
    <t>Shiva Analyticals Ltd, Bangalore North, Karnataka, India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</si>
  <si>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</si>
  <si>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</si>
  <si>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</si>
  <si>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</si>
  <si>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</si>
  <si>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</si>
  <si>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</si>
  <si>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</si>
  <si>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</si>
  <si>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</si>
  <si>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</si>
  <si>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ZrO</t>
    </r>
    <r>
      <rPr>
        <vertAlign val="subscript"/>
        <sz val="10"/>
        <color theme="10"/>
        <rFont val="Arial"/>
        <family val="2"/>
      </rPr>
      <t>2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</si>
  <si>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</si>
  <si>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</si>
  <si>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</si>
  <si>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L13b (Indicative Value 0.74 wt.%)</t>
    </r>
  </si>
  <si>
    <t>Analytical results for C in OREAS L13b (Indicative Value 0.045 wt.%)</t>
  </si>
  <si>
    <t>Analytical results for S in OREAS L13b (Indicative Value 0.12 wt.%)</t>
  </si>
  <si>
    <t>Analytical results for Au in OREAS L13b (Certified Value 1.42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</si>
  <si>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L13b (Indicative Value 12.49 wt.%)</t>
    </r>
  </si>
  <si>
    <t>Analytical results for As in OREAS L13b (Indicative Value &lt; 10 ppm)</t>
  </si>
  <si>
    <t>Analytical results for BaO in OREAS L13b (Indicative Value 580 ppm)</t>
  </si>
  <si>
    <t>Analytical results for CaO in OREAS L13b (Indicative Value 4.1 wt.%)</t>
  </si>
  <si>
    <t>Analytical results for Cl in OREAS L13b (Indicative Value 15 ppm)</t>
  </si>
  <si>
    <t>Analytical results for Co in OREAS L13b (Indicative Value 30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</si>
  <si>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L13b (Indicative Value 270 ppm)</t>
    </r>
  </si>
  <si>
    <t>Analytical results for Cu in OREAS L13b (Indicative Value 45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</si>
  <si>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L13b (Indicative Value 7.55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</si>
  <si>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L13b (Indicative Value 1.87 wt.%)</t>
    </r>
  </si>
  <si>
    <t>Analytical results for MgO in OREAS L13b (Indicative Value 4.14 wt.%)</t>
  </si>
  <si>
    <t>Analytical results for MnO in OREAS L13b (Indicative Value 0.083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</si>
  <si>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L13b (Indicative Value 1.78 wt.%)</t>
    </r>
  </si>
  <si>
    <t>Analytical results for Ni in OREAS L13b (Indicative Value 110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</si>
  <si>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L13b (Indicative Value 0.216 wt.%)</t>
    </r>
  </si>
  <si>
    <t>Analytical results for Pb in OREAS L13b (Indicative Value 20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</si>
  <si>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L13b (Indicative Value 65.41 wt.%)</t>
    </r>
  </si>
  <si>
    <t>Analytical results for Sn in OREAS L13b (Indicative Value 7.5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</si>
  <si>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L13b (Indicative Value 0.298 wt.%)</t>
    </r>
  </si>
  <si>
    <t>Analytical results for SrO in OREAS L13b (Indicative Value 250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</si>
  <si>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L13b (Indicative Value 1.16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</si>
  <si>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L13b (Indicative Value 235 ppm)</t>
    </r>
  </si>
  <si>
    <t>Analytical results for Zn in OREAS L13b (Indicative Value 100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</si>
  <si>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L13b (Indicative Value 315 ppm)</t>
    </r>
  </si>
  <si>
    <t>Analytical results for Ag in OREAS L13b (Indicative Value 0.6 ppm)</t>
  </si>
  <si>
    <t>Analytical results for As in OREAS L13b (Indicative Value 3.7 ppm)</t>
  </si>
  <si>
    <t>Analytical results for Ba in OREAS L13b (Indicative Value 513 ppm)</t>
  </si>
  <si>
    <t>Analytical results for Be in OREAS L13b (Indicative Value 1.6 ppm)</t>
  </si>
  <si>
    <t>Analytical results for Bi in OREAS L13b (Indicative Value 0.15 ppm)</t>
  </si>
  <si>
    <t>Analytical results for Cd in OREAS L13b (Indicative Value &lt; 0.1 ppm)</t>
  </si>
  <si>
    <t>Analytical results for Ce in OREAS L13b (Indicative Value 57 ppm)</t>
  </si>
  <si>
    <t>Analytical results for Co in OREAS L13b (Indicative Value 25.2 ppm)</t>
  </si>
  <si>
    <t>Analytical results for Cr in OREAS L13b (Indicative Value 170 ppm)</t>
  </si>
  <si>
    <t>Analytical results for Cs in OREAS L13b (Indicative Value 4.7 ppm)</t>
  </si>
  <si>
    <t>Analytical results for Cu in OREAS L13b (Indicative Value 32 ppm)</t>
  </si>
  <si>
    <t>Analytical results for Dy in OREAS L13b (Indicative Value 4.87 ppm)</t>
  </si>
  <si>
    <t>Analytical results for Er in OREAS L13b (Indicative Value 2.71 ppm)</t>
  </si>
  <si>
    <t>Analytical results for Eu in OREAS L13b (Indicative Value 1.34 ppm)</t>
  </si>
  <si>
    <t>Analytical results for Ga in OREAS L13b (Indicative Value 16.6 ppm)</t>
  </si>
  <si>
    <t>Analytical results for Gd in OREAS L13b (Indicative Value 5.3 ppm)</t>
  </si>
  <si>
    <t>Analytical results for Ge in OREAS L13b (Indicative Value 1.35 ppm)</t>
  </si>
  <si>
    <t>Analytical results for Hf in OREAS L13b (Indicative Value 6.22 ppm)</t>
  </si>
  <si>
    <t>Analytical results for Ho in OREAS L13b (Indicative Value 0.99 ppm)</t>
  </si>
  <si>
    <t>Analytical results for In in OREAS L13b (Indicative Value 0.038 ppm)</t>
  </si>
  <si>
    <t>Analytical results for La in OREAS L13b (Indicative Value 28.4 ppm)</t>
  </si>
  <si>
    <t>Analytical results for Lu in OREAS L13b (Indicative Value 0.35 ppm)</t>
  </si>
  <si>
    <t>Analytical results for Mn in OREAS L13b (Indicative Value 0.063 wt.%)</t>
  </si>
  <si>
    <t>Analytical results for Mo in OREAS L13b (Indicative Value 2.6 ppm)</t>
  </si>
  <si>
    <t>Analytical results for Nb in OREAS L13b (Indicative Value 16.1 ppm)</t>
  </si>
  <si>
    <t>Analytical results for Nd in OREAS L13b (Indicative Value 27.8 ppm)</t>
  </si>
  <si>
    <t>Analytical results for Ni in OREAS L13b (Indicative Value 85 ppm)</t>
  </si>
  <si>
    <t>Analytical results for Pb in OREAS L13b (Indicative Value 11 ppm)</t>
  </si>
  <si>
    <t>Analytical results for Pr in OREAS L13b (Indicative Value 7.16 ppm)</t>
  </si>
  <si>
    <t>Analytical results for Rb in OREAS L13b (Indicative Value 78 ppm)</t>
  </si>
  <si>
    <t>Analytical results for Re in OREAS L13b (Indicative Value &lt; 0.01 ppm)</t>
  </si>
  <si>
    <t>Analytical results for Sb in OREAS L13b (Indicative Value 1 ppm)</t>
  </si>
  <si>
    <t>Analytical results for Sc in OREAS L13b (Indicative Value 14.8 ppm)</t>
  </si>
  <si>
    <t>Analytical results for Sm in OREAS L13b (Indicative Value 5.88 ppm)</t>
  </si>
  <si>
    <t>Analytical results for Sn in OREAS L13b (Indicative Value 2.2 ppm)</t>
  </si>
  <si>
    <t>Analytical results for Sr in OREAS L13b (Indicative Value 203 ppm)</t>
  </si>
  <si>
    <t>Analytical results for Ta in OREAS L13b (Indicative Value 1.11 ppm)</t>
  </si>
  <si>
    <t>Analytical results for Tb in OREAS L13b (Indicative Value 0.85 ppm)</t>
  </si>
  <si>
    <t>Analytical results for Te in OREAS L13b (Indicative Value &lt; 0.2 ppm)</t>
  </si>
  <si>
    <t>Analytical results for Th in OREAS L13b (Indicative Value 9.09 ppm)</t>
  </si>
  <si>
    <t>Analytical results for Ti in OREAS L13b (Indicative Value 0.689 wt.%)</t>
  </si>
  <si>
    <t>Analytical results for Tl in OREAS L13b (Indicative Value 0.8 ppm)</t>
  </si>
  <si>
    <t>Analytical results for Tm in OREAS L13b (Indicative Value 0.4 ppm)</t>
  </si>
  <si>
    <t>Analytical results for U in OREAS L13b (Indicative Value 2.08 ppm)</t>
  </si>
  <si>
    <t>Analytical results for V in OREAS L13b (Indicative Value 119 ppm)</t>
  </si>
  <si>
    <t>Analytical results for W in OREAS L13b (Indicative Value 1.98 ppm)</t>
  </si>
  <si>
    <t>Analytical results for Y in OREAS L13b (Indicative Value 25.2 ppm)</t>
  </si>
  <si>
    <t>Analytical results for Yb in OREAS L13b (Indicative Value 2.59 ppm)</t>
  </si>
  <si>
    <t>Analytical results for Zn in OREAS L13b (Indicative Value 85 ppm)</t>
  </si>
  <si>
    <t>Analytical results for Zr in OREAS L13b (Indicative Value 224 ppm)</t>
  </si>
  <si>
    <t/>
  </si>
  <si>
    <t>Table 5. Participating Laboratory List used for OREAS L13b</t>
  </si>
  <si>
    <t>Table 4. Abbreviations used for OREAS L13b</t>
  </si>
  <si>
    <t>Table 3. Certified Values and Performance Gates for OREAS L13b</t>
  </si>
  <si>
    <t>Table 2. Indicative Values for OREAS L13b</t>
  </si>
  <si>
    <t>Table 1. Certified Values, Expanded Uncertainty and Tolerance Limits for OREAS L13b</t>
  </si>
  <si>
    <t>SI unit equivalents: ppm (parts per million; 1 x 10-⁶) ≡ mg/kg</t>
  </si>
  <si>
    <t>SI unit equivalents: ppm (parts per million; 1 x 10-⁶) ≡ mg/kg; wt.% (weight per cent) ≡ % (mass fraction)</t>
  </si>
  <si>
    <t>ORE - Lab-Upscaled RSD Results for CRM: OREAS L13b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</si>
</sst>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&quot;g&quot;"/>
    <numFmt numFmtId="167" formatCode="0.0&quot;g&quot;"/>
    <numFmt numFmtId="168" formatCode="0.00000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35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6" fontId="4" fillId="0" borderId="11" xfId="0" applyNumberFormat="1" applyFont="1" applyBorder="1" applyAlignment="1">
      <alignment horizontal="center"/>
    </xf>
    <xf numFmtId="167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4" xfId="0" applyFont="1" applyBorder="1" applyAlignment="1">
      <alignment horizontal="centerContinuous" vertical="center"/>
    </xf>
    <xf numFmtId="10" fontId="38" fillId="0" borderId="17" xfId="43" applyNumberFormat="1" applyFont="1" applyFill="1" applyBorder="1" applyAlignment="1">
      <alignment horizontal="center" vertical="center"/>
    </xf>
    <xf numFmtId="10" fontId="38" fillId="0" borderId="12" xfId="43" applyNumberFormat="1" applyFont="1" applyFill="1" applyBorder="1" applyAlignment="1">
      <alignment horizontal="center" vertical="center"/>
    </xf>
    <xf numFmtId="10" fontId="38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8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0" fontId="6" fillId="29" borderId="48" xfId="0" applyFont="1" applyFill="1" applyBorder="1" applyAlignment="1">
      <alignment horizontal="left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30" borderId="45" xfId="0" applyFont="1" applyFill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4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2" xfId="46" applyFill="1" applyBorder="1" applyAlignment="1">
      <alignment vertical="center"/>
    </xf>
    <xf numFmtId="2" fontId="6" fillId="29" borderId="18" xfId="0" applyNumberFormat="1" applyFont="1" applyFill="1" applyBorder="1" applyAlignment="1">
      <alignment horizontal="center" vertical="center"/>
    </xf>
    <xf numFmtId="0" fontId="54" fillId="0" borderId="16" xfId="46" applyFont="1" applyFill="1" applyBorder="1" applyAlignment="1">
      <alignment vertical="center"/>
    </xf>
    <xf numFmtId="2" fontId="38" fillId="0" borderId="16" xfId="0" applyNumberFormat="1" applyFont="1" applyBorder="1" applyAlignment="1">
      <alignment horizontal="center" vertical="center"/>
    </xf>
    <xf numFmtId="165" fontId="38" fillId="0" borderId="12" xfId="44" applyNumberFormat="1" applyFont="1" applyBorder="1" applyAlignment="1">
      <alignment horizontal="center" vertical="center"/>
    </xf>
    <xf numFmtId="2" fontId="38" fillId="0" borderId="12" xfId="44" applyNumberFormat="1" applyFont="1" applyBorder="1" applyAlignment="1">
      <alignment horizontal="center" vertical="center"/>
    </xf>
    <xf numFmtId="165" fontId="6" fillId="29" borderId="48" xfId="0" applyNumberFormat="1" applyFont="1" applyFill="1" applyBorder="1" applyAlignment="1">
      <alignment horizontal="left" vertical="center"/>
    </xf>
    <xf numFmtId="1" fontId="6" fillId="29" borderId="18" xfId="0" applyNumberFormat="1" applyFont="1" applyFill="1" applyBorder="1" applyAlignment="1">
      <alignment vertical="center"/>
    </xf>
    <xf numFmtId="1" fontId="6" fillId="29" borderId="49" xfId="0" applyNumberFormat="1" applyFont="1" applyFill="1" applyBorder="1" applyAlignment="1">
      <alignment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4" fontId="4" fillId="31" borderId="32" xfId="0" applyNumberFormat="1" applyFont="1" applyFill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2" fontId="0" fillId="0" borderId="12" xfId="0" applyNumberFormat="1" applyBorder="1" applyAlignment="1">
      <alignment horizontal="center" vertical="center"/>
    </xf>
    <xf numFmtId="2" fontId="0" fillId="0" borderId="43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2" fontId="6" fillId="29" borderId="58" xfId="0" applyNumberFormat="1" applyFont="1" applyFill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165" fontId="3" fillId="34" borderId="51" xfId="53" applyNumberFormat="1" applyFont="1" applyFill="1" applyBorder="1" applyAlignment="1">
      <alignment vertical="center"/>
    </xf>
    <xf numFmtId="165" fontId="3" fillId="34" borderId="0" xfId="53" applyNumberFormat="1" applyFont="1" applyFill="1" applyAlignment="1">
      <alignment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  <xf numFmtId="10" fontId="3" fillId="34" borderId="0" xfId="48" applyNumberFormat="1" applyFont="1" applyFill="1" applyBorder="1" applyAlignment="1">
      <alignment vertical="center"/>
    </xf>
    <xf numFmtId="10" fontId="3" fillId="24" borderId="0" xfId="48" applyNumberFormat="1" applyFont="1" applyFill="1" applyBorder="1" applyAlignment="1">
      <alignment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2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ont>
        <color rgb="FF9C0006"/>
      </font>
      <fill>
        <patternFill>
          <bgColor rgb="FFFFC7CE"/>
        </patternFill>
      </fill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0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7</xdr:col>
      <xdr:colOff>353727</xdr:colOff>
      <xdr:row>12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4799CB-F2DB-CBF1-C419-6C0B5B28CA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65735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420959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8699E5-5B18-9803-26DB-AB8466148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701</xdr:row>
      <xdr:rowOff>0</xdr:rowOff>
    </xdr:from>
    <xdr:to>
      <xdr:col>9</xdr:col>
      <xdr:colOff>420959</xdr:colOff>
      <xdr:row>706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4EFF51-4B26-E19D-287A-1F0B478DA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6021184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10</xdr:col>
      <xdr:colOff>401352</xdr:colOff>
      <xdr:row>40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8942DB-E667-1D55-8681-F268BA4E5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741045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13</xdr:col>
      <xdr:colOff>144177</xdr:colOff>
      <xdr:row>12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D77CBC-CCA5-39AD-BFCA-06B0EC49E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600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2</xdr:col>
      <xdr:colOff>5116227</xdr:colOff>
      <xdr:row>30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D9265D-2686-0486-35B8-0DF2509DB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857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44</xdr:row>
      <xdr:rowOff>0</xdr:rowOff>
    </xdr:from>
    <xdr:to>
      <xdr:col>2</xdr:col>
      <xdr:colOff>5116227</xdr:colOff>
      <xdr:row>49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55DE7E-688A-D446-CDFB-562363D5C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782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670712-DEED-956B-0370-7DFEF31A4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411743</xdr:colOff>
      <xdr:row>38</xdr:row>
      <xdr:rowOff>104679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1FDCA2-26CC-C363-5AB5-F4931BBC4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682" y="5212773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337</xdr:row>
      <xdr:rowOff>0</xdr:rowOff>
    </xdr:from>
    <xdr:to>
      <xdr:col>9</xdr:col>
      <xdr:colOff>420959</xdr:colOff>
      <xdr:row>342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1C505B-9824-2A52-BFD0-E278E2539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6999605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420959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0A14E9-E701-5FB6-99AF-777164FF5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8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5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1" t="s">
        <v>356</v>
      </c>
      <c r="C1" s="81"/>
      <c r="D1" s="81"/>
      <c r="E1" s="81"/>
      <c r="F1" s="81"/>
      <c r="G1" s="81"/>
      <c r="H1" s="67"/>
    </row>
    <row r="2" spans="1:8" ht="15.75" customHeight="1">
      <c r="A2" s="219"/>
      <c r="B2" s="217" t="s">
        <v>2</v>
      </c>
      <c r="C2" s="68" t="s">
        <v>55</v>
      </c>
      <c r="D2" s="215" t="s">
        <v>118</v>
      </c>
      <c r="E2" s="216"/>
      <c r="F2" s="215" t="s">
        <v>81</v>
      </c>
      <c r="G2" s="216"/>
      <c r="H2" s="75"/>
    </row>
    <row r="3" spans="1:8" ht="12.75">
      <c r="A3" s="219"/>
      <c r="B3" s="218"/>
      <c r="C3" s="66" t="s">
        <v>46</v>
      </c>
      <c r="D3" s="167" t="s">
        <v>56</v>
      </c>
      <c r="E3" s="39" t="s">
        <v>57</v>
      </c>
      <c r="F3" s="167" t="s">
        <v>56</v>
      </c>
      <c r="G3" s="39" t="s">
        <v>57</v>
      </c>
      <c r="H3" s="76"/>
    </row>
    <row r="4" spans="1:8" ht="15.75" customHeight="1">
      <c r="A4" s="86"/>
      <c r="B4" s="151" t="s">
        <v>141</v>
      </c>
      <c r="C4" s="178"/>
      <c r="D4" s="178"/>
      <c r="E4" s="178"/>
      <c r="F4" s="178"/>
      <c r="G4" s="210"/>
      <c r="H4" s="77"/>
    </row>
    <row r="5" spans="1:8" ht="15.75" customHeight="1">
      <c r="A5" s="86"/>
      <c r="B5" s="177" t="s">
        <v>271</v>
      </c>
      <c r="C5" s="207">
        <v>1.415097569373561</v>
      </c>
      <c r="D5" s="208">
        <v>1.4038310263474314</v>
      </c>
      <c r="E5" s="209">
        <v>1.4263641123996906</v>
      </c>
      <c r="F5" s="208">
        <v>1.4081431388208012</v>
      </c>
      <c r="G5" s="209">
        <v>1.4220519999263208</v>
      </c>
      <c r="H5" s="77"/>
    </row>
    <row r="6" spans="1:8" ht="15.75" customHeight="1">
      <c r="B6" s="211" t="s">
        <v>357</v>
      </c>
    </row>
    <row r="7" spans="1:8" ht="15.75" customHeight="1">
      <c r="A7" s="1"/>
      <c r="B7"/>
      <c r="C7"/>
      <c r="D7"/>
      <c r="E7"/>
      <c r="F7"/>
      <c r="G7"/>
    </row>
    <row r="8" spans="1:8" ht="15.75" customHeight="1">
      <c r="A8" s="1"/>
      <c r="B8"/>
      <c r="C8"/>
      <c r="D8"/>
      <c r="E8"/>
      <c r="F8"/>
      <c r="G8"/>
    </row>
  </sheetData>
  <dataConsolidate/>
  <mergeCells count="4">
    <mergeCell ref="F2:G2"/>
    <mergeCell ref="B2:B3"/>
    <mergeCell ref="A2:A3"/>
    <mergeCell ref="D2:E2"/>
  </mergeCells>
  <conditionalFormatting sqref="A4:G5">
    <cfRule type="expression" dxfId="22" priority="1">
      <formula>IF(CertVal_IsBlnkRow*CertVal_IsBlnkRowNext=1,TRUE,FALSE)</formula>
    </cfRule>
  </conditionalFormatting>
  <hyperlinks>
    <hyperlink ref="B5" location="'Fire Assay'!$A$1" display="'Fire Assay'!$A$1" xr:uid="{C0E13B7F-77DE-4EC0-86B3-26AF2A9C57B5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DE6BB-5507-4650-B1EE-88E4B6D4508D}">
  <sheetPr codeName="Sheet14"/>
  <dimension ref="A1:BN11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49" bestFit="1" customWidth="1"/>
    <col min="66" max="16384" width="9.140625" style="2"/>
  </cols>
  <sheetData>
    <row r="1" spans="1:66" ht="15">
      <c r="B1" s="8" t="s">
        <v>274</v>
      </c>
      <c r="BM1" s="28" t="s">
        <v>209</v>
      </c>
    </row>
    <row r="2" spans="1:66" ht="15">
      <c r="A2" s="25" t="s">
        <v>94</v>
      </c>
      <c r="B2" s="18" t="s">
        <v>95</v>
      </c>
      <c r="C2" s="15" t="s">
        <v>96</v>
      </c>
      <c r="D2" s="16" t="s">
        <v>143</v>
      </c>
      <c r="E2" s="14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144</v>
      </c>
      <c r="C3" s="9" t="s">
        <v>144</v>
      </c>
      <c r="D3" s="141" t="s">
        <v>198</v>
      </c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87</v>
      </c>
      <c r="E4" s="14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4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2">
        <v>0.05</v>
      </c>
      <c r="E6" s="186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7"/>
      <c r="AT6" s="187"/>
      <c r="AU6" s="187"/>
      <c r="AV6" s="187"/>
      <c r="AW6" s="187"/>
      <c r="AX6" s="187"/>
      <c r="AY6" s="187"/>
      <c r="AZ6" s="187"/>
      <c r="BA6" s="187"/>
      <c r="BB6" s="187"/>
      <c r="BC6" s="187"/>
      <c r="BD6" s="187"/>
      <c r="BE6" s="187"/>
      <c r="BF6" s="187"/>
      <c r="BG6" s="187"/>
      <c r="BH6" s="187"/>
      <c r="BI6" s="187"/>
      <c r="BJ6" s="187"/>
      <c r="BK6" s="187"/>
      <c r="BL6" s="187"/>
      <c r="BM6" s="203">
        <v>1</v>
      </c>
    </row>
    <row r="7" spans="1:66">
      <c r="A7" s="30"/>
      <c r="B7" s="19">
        <v>1</v>
      </c>
      <c r="C7" s="9">
        <v>2</v>
      </c>
      <c r="D7" s="24">
        <v>0.04</v>
      </c>
      <c r="E7" s="186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7"/>
      <c r="AT7" s="187"/>
      <c r="AU7" s="187"/>
      <c r="AV7" s="187"/>
      <c r="AW7" s="187"/>
      <c r="AX7" s="187"/>
      <c r="AY7" s="187"/>
      <c r="AZ7" s="187"/>
      <c r="BA7" s="187"/>
      <c r="BB7" s="187"/>
      <c r="BC7" s="187"/>
      <c r="BD7" s="187"/>
      <c r="BE7" s="187"/>
      <c r="BF7" s="187"/>
      <c r="BG7" s="187"/>
      <c r="BH7" s="187"/>
      <c r="BI7" s="187"/>
      <c r="BJ7" s="187"/>
      <c r="BK7" s="187"/>
      <c r="BL7" s="187"/>
      <c r="BM7" s="203">
        <v>12</v>
      </c>
    </row>
    <row r="8" spans="1:66">
      <c r="A8" s="30"/>
      <c r="B8" s="20" t="s">
        <v>192</v>
      </c>
      <c r="C8" s="12"/>
      <c r="D8" s="204">
        <v>4.4999999999999998E-2</v>
      </c>
      <c r="E8" s="186"/>
      <c r="F8" s="187"/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187"/>
      <c r="R8" s="187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7"/>
      <c r="AT8" s="187"/>
      <c r="AU8" s="187"/>
      <c r="AV8" s="187"/>
      <c r="AW8" s="187"/>
      <c r="AX8" s="187"/>
      <c r="AY8" s="187"/>
      <c r="AZ8" s="187"/>
      <c r="BA8" s="187"/>
      <c r="BB8" s="187"/>
      <c r="BC8" s="187"/>
      <c r="BD8" s="187"/>
      <c r="BE8" s="187"/>
      <c r="BF8" s="187"/>
      <c r="BG8" s="187"/>
      <c r="BH8" s="187"/>
      <c r="BI8" s="187"/>
      <c r="BJ8" s="187"/>
      <c r="BK8" s="187"/>
      <c r="BL8" s="187"/>
      <c r="BM8" s="203">
        <v>16</v>
      </c>
    </row>
    <row r="9" spans="1:66">
      <c r="A9" s="30"/>
      <c r="B9" s="3" t="s">
        <v>193</v>
      </c>
      <c r="C9" s="29"/>
      <c r="D9" s="24">
        <v>4.4999999999999998E-2</v>
      </c>
      <c r="E9" s="186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7"/>
      <c r="AT9" s="187"/>
      <c r="AU9" s="187"/>
      <c r="AV9" s="187"/>
      <c r="AW9" s="187"/>
      <c r="AX9" s="187"/>
      <c r="AY9" s="187"/>
      <c r="AZ9" s="187"/>
      <c r="BA9" s="187"/>
      <c r="BB9" s="187"/>
      <c r="BC9" s="187"/>
      <c r="BD9" s="187"/>
      <c r="BE9" s="187"/>
      <c r="BF9" s="187"/>
      <c r="BG9" s="187"/>
      <c r="BH9" s="187"/>
      <c r="BI9" s="187"/>
      <c r="BJ9" s="187"/>
      <c r="BK9" s="187"/>
      <c r="BL9" s="187"/>
      <c r="BM9" s="203">
        <v>4.4999999999999998E-2</v>
      </c>
      <c r="BN9" s="28"/>
    </row>
    <row r="10" spans="1:66">
      <c r="A10" s="30"/>
      <c r="B10" s="3" t="s">
        <v>194</v>
      </c>
      <c r="C10" s="29"/>
      <c r="D10" s="24">
        <v>7.0710678118655152E-3</v>
      </c>
      <c r="E10" s="186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7"/>
      <c r="AT10" s="187"/>
      <c r="AU10" s="187"/>
      <c r="AV10" s="187"/>
      <c r="AW10" s="187"/>
      <c r="AX10" s="187"/>
      <c r="AY10" s="187"/>
      <c r="AZ10" s="187"/>
      <c r="BA10" s="187"/>
      <c r="BB10" s="187"/>
      <c r="BC10" s="187"/>
      <c r="BD10" s="187"/>
      <c r="BE10" s="187"/>
      <c r="BF10" s="187"/>
      <c r="BG10" s="187"/>
      <c r="BH10" s="187"/>
      <c r="BI10" s="187"/>
      <c r="BJ10" s="187"/>
      <c r="BK10" s="187"/>
      <c r="BL10" s="187"/>
      <c r="BM10" s="203">
        <v>18</v>
      </c>
    </row>
    <row r="11" spans="1:66">
      <c r="A11" s="30"/>
      <c r="B11" s="3" t="s">
        <v>74</v>
      </c>
      <c r="C11" s="29"/>
      <c r="D11" s="13">
        <v>0.15713484026367813</v>
      </c>
      <c r="E11" s="14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0"/>
    </row>
    <row r="12" spans="1:66">
      <c r="A12" s="30"/>
      <c r="B12" s="3" t="s">
        <v>195</v>
      </c>
      <c r="C12" s="29"/>
      <c r="D12" s="13">
        <v>0</v>
      </c>
      <c r="E12" s="14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0"/>
    </row>
    <row r="13" spans="1:66">
      <c r="A13" s="30"/>
      <c r="B13" s="45" t="s">
        <v>196</v>
      </c>
      <c r="C13" s="46"/>
      <c r="D13" s="44" t="s">
        <v>197</v>
      </c>
      <c r="E13" s="14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0"/>
    </row>
    <row r="14" spans="1:66">
      <c r="B14" s="31"/>
      <c r="C14" s="20"/>
      <c r="D14" s="20"/>
      <c r="BM14" s="50"/>
    </row>
    <row r="15" spans="1:66" ht="15">
      <c r="B15" s="8" t="s">
        <v>275</v>
      </c>
      <c r="BM15" s="28" t="s">
        <v>209</v>
      </c>
    </row>
    <row r="16" spans="1:66" ht="15">
      <c r="A16" s="25" t="s">
        <v>50</v>
      </c>
      <c r="B16" s="18" t="s">
        <v>95</v>
      </c>
      <c r="C16" s="15" t="s">
        <v>96</v>
      </c>
      <c r="D16" s="16" t="s">
        <v>143</v>
      </c>
      <c r="E16" s="14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144</v>
      </c>
      <c r="C17" s="9" t="s">
        <v>144</v>
      </c>
      <c r="D17" s="141" t="s">
        <v>198</v>
      </c>
      <c r="E17" s="14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87</v>
      </c>
      <c r="E18" s="14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3</v>
      </c>
    </row>
    <row r="19" spans="1:65">
      <c r="A19" s="30"/>
      <c r="B19" s="19"/>
      <c r="C19" s="9"/>
      <c r="D19" s="26"/>
      <c r="E19" s="14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3</v>
      </c>
    </row>
    <row r="20" spans="1:65">
      <c r="A20" s="30"/>
      <c r="B20" s="18">
        <v>1</v>
      </c>
      <c r="C20" s="14">
        <v>1</v>
      </c>
      <c r="D20" s="202">
        <v>0.12</v>
      </c>
      <c r="E20" s="186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7"/>
      <c r="AL20" s="187"/>
      <c r="AM20" s="187"/>
      <c r="AN20" s="187"/>
      <c r="AO20" s="187"/>
      <c r="AP20" s="187"/>
      <c r="AQ20" s="187"/>
      <c r="AR20" s="187"/>
      <c r="AS20" s="187"/>
      <c r="AT20" s="187"/>
      <c r="AU20" s="187"/>
      <c r="AV20" s="187"/>
      <c r="AW20" s="187"/>
      <c r="AX20" s="187"/>
      <c r="AY20" s="187"/>
      <c r="AZ20" s="187"/>
      <c r="BA20" s="187"/>
      <c r="BB20" s="187"/>
      <c r="BC20" s="187"/>
      <c r="BD20" s="187"/>
      <c r="BE20" s="187"/>
      <c r="BF20" s="187"/>
      <c r="BG20" s="187"/>
      <c r="BH20" s="187"/>
      <c r="BI20" s="187"/>
      <c r="BJ20" s="187"/>
      <c r="BK20" s="187"/>
      <c r="BL20" s="187"/>
      <c r="BM20" s="203">
        <v>1</v>
      </c>
    </row>
    <row r="21" spans="1:65">
      <c r="A21" s="30"/>
      <c r="B21" s="19">
        <v>1</v>
      </c>
      <c r="C21" s="9">
        <v>2</v>
      </c>
      <c r="D21" s="24">
        <v>0.12</v>
      </c>
      <c r="E21" s="186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  <c r="AF21" s="187"/>
      <c r="AG21" s="187"/>
      <c r="AH21" s="187"/>
      <c r="AI21" s="187"/>
      <c r="AJ21" s="187"/>
      <c r="AK21" s="187"/>
      <c r="AL21" s="187"/>
      <c r="AM21" s="187"/>
      <c r="AN21" s="187"/>
      <c r="AO21" s="187"/>
      <c r="AP21" s="187"/>
      <c r="AQ21" s="187"/>
      <c r="AR21" s="187"/>
      <c r="AS21" s="187"/>
      <c r="AT21" s="187"/>
      <c r="AU21" s="187"/>
      <c r="AV21" s="187"/>
      <c r="AW21" s="187"/>
      <c r="AX21" s="187"/>
      <c r="AY21" s="187"/>
      <c r="AZ21" s="187"/>
      <c r="BA21" s="187"/>
      <c r="BB21" s="187"/>
      <c r="BC21" s="187"/>
      <c r="BD21" s="187"/>
      <c r="BE21" s="187"/>
      <c r="BF21" s="187"/>
      <c r="BG21" s="187"/>
      <c r="BH21" s="187"/>
      <c r="BI21" s="187"/>
      <c r="BJ21" s="187"/>
      <c r="BK21" s="187"/>
      <c r="BL21" s="187"/>
      <c r="BM21" s="203">
        <v>12</v>
      </c>
    </row>
    <row r="22" spans="1:65">
      <c r="A22" s="30"/>
      <c r="B22" s="20" t="s">
        <v>192</v>
      </c>
      <c r="C22" s="12"/>
      <c r="D22" s="204">
        <v>0.12</v>
      </c>
      <c r="E22" s="186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87"/>
      <c r="AT22" s="187"/>
      <c r="AU22" s="187"/>
      <c r="AV22" s="187"/>
      <c r="AW22" s="187"/>
      <c r="AX22" s="187"/>
      <c r="AY22" s="187"/>
      <c r="AZ22" s="187"/>
      <c r="BA22" s="187"/>
      <c r="BB22" s="187"/>
      <c r="BC22" s="187"/>
      <c r="BD22" s="187"/>
      <c r="BE22" s="187"/>
      <c r="BF22" s="187"/>
      <c r="BG22" s="187"/>
      <c r="BH22" s="187"/>
      <c r="BI22" s="187"/>
      <c r="BJ22" s="187"/>
      <c r="BK22" s="187"/>
      <c r="BL22" s="187"/>
      <c r="BM22" s="203">
        <v>16</v>
      </c>
    </row>
    <row r="23" spans="1:65">
      <c r="A23" s="30"/>
      <c r="B23" s="3" t="s">
        <v>193</v>
      </c>
      <c r="C23" s="29"/>
      <c r="D23" s="24">
        <v>0.12</v>
      </c>
      <c r="E23" s="186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  <c r="AF23" s="187"/>
      <c r="AG23" s="187"/>
      <c r="AH23" s="187"/>
      <c r="AI23" s="187"/>
      <c r="AJ23" s="187"/>
      <c r="AK23" s="187"/>
      <c r="AL23" s="187"/>
      <c r="AM23" s="187"/>
      <c r="AN23" s="187"/>
      <c r="AO23" s="187"/>
      <c r="AP23" s="187"/>
      <c r="AQ23" s="187"/>
      <c r="AR23" s="187"/>
      <c r="AS23" s="187"/>
      <c r="AT23" s="187"/>
      <c r="AU23" s="187"/>
      <c r="AV23" s="187"/>
      <c r="AW23" s="187"/>
      <c r="AX23" s="187"/>
      <c r="AY23" s="187"/>
      <c r="AZ23" s="187"/>
      <c r="BA23" s="187"/>
      <c r="BB23" s="187"/>
      <c r="BC23" s="187"/>
      <c r="BD23" s="187"/>
      <c r="BE23" s="187"/>
      <c r="BF23" s="187"/>
      <c r="BG23" s="187"/>
      <c r="BH23" s="187"/>
      <c r="BI23" s="187"/>
      <c r="BJ23" s="187"/>
      <c r="BK23" s="187"/>
      <c r="BL23" s="187"/>
      <c r="BM23" s="203">
        <v>0.12</v>
      </c>
    </row>
    <row r="24" spans="1:65">
      <c r="A24" s="30"/>
      <c r="B24" s="3" t="s">
        <v>194</v>
      </c>
      <c r="C24" s="29"/>
      <c r="D24" s="24">
        <v>0</v>
      </c>
      <c r="E24" s="186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  <c r="AF24" s="187"/>
      <c r="AG24" s="187"/>
      <c r="AH24" s="187"/>
      <c r="AI24" s="187"/>
      <c r="AJ24" s="187"/>
      <c r="AK24" s="187"/>
      <c r="AL24" s="187"/>
      <c r="AM24" s="187"/>
      <c r="AN24" s="187"/>
      <c r="AO24" s="187"/>
      <c r="AP24" s="187"/>
      <c r="AQ24" s="187"/>
      <c r="AR24" s="187"/>
      <c r="AS24" s="187"/>
      <c r="AT24" s="187"/>
      <c r="AU24" s="187"/>
      <c r="AV24" s="187"/>
      <c r="AW24" s="187"/>
      <c r="AX24" s="187"/>
      <c r="AY24" s="187"/>
      <c r="AZ24" s="187"/>
      <c r="BA24" s="187"/>
      <c r="BB24" s="187"/>
      <c r="BC24" s="187"/>
      <c r="BD24" s="187"/>
      <c r="BE24" s="187"/>
      <c r="BF24" s="187"/>
      <c r="BG24" s="187"/>
      <c r="BH24" s="187"/>
      <c r="BI24" s="187"/>
      <c r="BJ24" s="187"/>
      <c r="BK24" s="187"/>
      <c r="BL24" s="187"/>
      <c r="BM24" s="203">
        <v>18</v>
      </c>
    </row>
    <row r="25" spans="1:65">
      <c r="A25" s="30"/>
      <c r="B25" s="3" t="s">
        <v>74</v>
      </c>
      <c r="C25" s="29"/>
      <c r="D25" s="13">
        <v>0</v>
      </c>
      <c r="E25" s="14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0"/>
    </row>
    <row r="26" spans="1:65">
      <c r="A26" s="30"/>
      <c r="B26" s="3" t="s">
        <v>195</v>
      </c>
      <c r="C26" s="29"/>
      <c r="D26" s="13">
        <v>0</v>
      </c>
      <c r="E26" s="14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0"/>
    </row>
    <row r="27" spans="1:65">
      <c r="A27" s="30"/>
      <c r="B27" s="45" t="s">
        <v>196</v>
      </c>
      <c r="C27" s="46"/>
      <c r="D27" s="44" t="s">
        <v>197</v>
      </c>
      <c r="E27" s="14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0"/>
    </row>
    <row r="28" spans="1:65">
      <c r="B28" s="31"/>
      <c r="C28" s="20"/>
      <c r="D28" s="20"/>
      <c r="BM28" s="50"/>
    </row>
    <row r="29" spans="1:65">
      <c r="BM29" s="50"/>
    </row>
    <row r="30" spans="1:65">
      <c r="BM30" s="50"/>
    </row>
    <row r="31" spans="1:65">
      <c r="BM31" s="50"/>
    </row>
    <row r="32" spans="1:65">
      <c r="BM32" s="50"/>
    </row>
    <row r="33" spans="65:65">
      <c r="BM33" s="50"/>
    </row>
    <row r="34" spans="65:65">
      <c r="BM34" s="50"/>
    </row>
    <row r="35" spans="65:65">
      <c r="BM35" s="50"/>
    </row>
    <row r="36" spans="65:65">
      <c r="BM36" s="50"/>
    </row>
    <row r="37" spans="65:65">
      <c r="BM37" s="50"/>
    </row>
    <row r="38" spans="65:65">
      <c r="BM38" s="50"/>
    </row>
    <row r="39" spans="65:65">
      <c r="BM39" s="50"/>
    </row>
    <row r="40" spans="65:65">
      <c r="BM40" s="50"/>
    </row>
    <row r="41" spans="65:65">
      <c r="BM41" s="50"/>
    </row>
    <row r="42" spans="65:65">
      <c r="BM42" s="50"/>
    </row>
    <row r="43" spans="65:65">
      <c r="BM43" s="50"/>
    </row>
    <row r="44" spans="65:65">
      <c r="BM44" s="50"/>
    </row>
    <row r="45" spans="65:65">
      <c r="BM45" s="50"/>
    </row>
    <row r="46" spans="65:65">
      <c r="BM46" s="50"/>
    </row>
    <row r="47" spans="65:65">
      <c r="BM47" s="50"/>
    </row>
    <row r="48" spans="65:65">
      <c r="BM48" s="50"/>
    </row>
    <row r="49" spans="65:65">
      <c r="BM49" s="50"/>
    </row>
    <row r="50" spans="65:65">
      <c r="BM50" s="50"/>
    </row>
    <row r="51" spans="65:65">
      <c r="BM51" s="50"/>
    </row>
    <row r="52" spans="65:65">
      <c r="BM52" s="50"/>
    </row>
    <row r="53" spans="65:65">
      <c r="BM53" s="50"/>
    </row>
    <row r="54" spans="65:65">
      <c r="BM54" s="50"/>
    </row>
    <row r="55" spans="65:65">
      <c r="BM55" s="50"/>
    </row>
    <row r="56" spans="65:65">
      <c r="BM56" s="50"/>
    </row>
    <row r="57" spans="65:65">
      <c r="BM57" s="50"/>
    </row>
    <row r="58" spans="65:65">
      <c r="BM58" s="50"/>
    </row>
    <row r="59" spans="65:65">
      <c r="BM59" s="50"/>
    </row>
    <row r="60" spans="65:65">
      <c r="BM60" s="50"/>
    </row>
    <row r="61" spans="65:65">
      <c r="BM61" s="50"/>
    </row>
    <row r="62" spans="65:65">
      <c r="BM62" s="50"/>
    </row>
    <row r="63" spans="65:65">
      <c r="BM63" s="50"/>
    </row>
    <row r="64" spans="65:65">
      <c r="BM64" s="50"/>
    </row>
    <row r="65" spans="65:65">
      <c r="BM65" s="50"/>
    </row>
    <row r="66" spans="65:65">
      <c r="BM66" s="50"/>
    </row>
    <row r="67" spans="65:65">
      <c r="BM67" s="50"/>
    </row>
    <row r="68" spans="65:65">
      <c r="BM68" s="50"/>
    </row>
    <row r="69" spans="65:65">
      <c r="BM69" s="50"/>
    </row>
    <row r="70" spans="65:65">
      <c r="BM70" s="50"/>
    </row>
    <row r="71" spans="65:65">
      <c r="BM71" s="50"/>
    </row>
    <row r="72" spans="65:65">
      <c r="BM72" s="50"/>
    </row>
    <row r="73" spans="65:65">
      <c r="BM73" s="50"/>
    </row>
    <row r="74" spans="65:65">
      <c r="BM74" s="50"/>
    </row>
    <row r="75" spans="65:65">
      <c r="BM75" s="50"/>
    </row>
    <row r="76" spans="65:65">
      <c r="BM76" s="50"/>
    </row>
    <row r="77" spans="65:65">
      <c r="BM77" s="50"/>
    </row>
    <row r="78" spans="65:65">
      <c r="BM78" s="50"/>
    </row>
    <row r="79" spans="65:65">
      <c r="BM79" s="50"/>
    </row>
    <row r="80" spans="65:65">
      <c r="BM80" s="50"/>
    </row>
    <row r="81" spans="65:65">
      <c r="BM81" s="51"/>
    </row>
    <row r="82" spans="65:65">
      <c r="BM82" s="52"/>
    </row>
    <row r="83" spans="65:65">
      <c r="BM83" s="52"/>
    </row>
    <row r="84" spans="65:65">
      <c r="BM84" s="52"/>
    </row>
    <row r="85" spans="65:65">
      <c r="BM85" s="52"/>
    </row>
    <row r="86" spans="65:65">
      <c r="BM86" s="52"/>
    </row>
    <row r="87" spans="65:65">
      <c r="BM87" s="52"/>
    </row>
    <row r="88" spans="65:65">
      <c r="BM88" s="52"/>
    </row>
    <row r="89" spans="65:65">
      <c r="BM89" s="52"/>
    </row>
    <row r="90" spans="65:65">
      <c r="BM90" s="52"/>
    </row>
    <row r="91" spans="65:65">
      <c r="BM91" s="52"/>
    </row>
    <row r="92" spans="65:65">
      <c r="BM92" s="52"/>
    </row>
    <row r="93" spans="65:65">
      <c r="BM93" s="52"/>
    </row>
    <row r="94" spans="65:65">
      <c r="BM94" s="52"/>
    </row>
    <row r="95" spans="65:65">
      <c r="BM95" s="52"/>
    </row>
    <row r="96" spans="65:65">
      <c r="BM96" s="52"/>
    </row>
    <row r="97" spans="65:65">
      <c r="BM97" s="52"/>
    </row>
    <row r="98" spans="65:65">
      <c r="BM98" s="52"/>
    </row>
    <row r="99" spans="65:65">
      <c r="BM99" s="52"/>
    </row>
    <row r="100" spans="65:65">
      <c r="BM100" s="52"/>
    </row>
    <row r="101" spans="65:65">
      <c r="BM101" s="52"/>
    </row>
    <row r="102" spans="65:65">
      <c r="BM102" s="52"/>
    </row>
    <row r="103" spans="65:65">
      <c r="BM103" s="52"/>
    </row>
    <row r="104" spans="65:65">
      <c r="BM104" s="52"/>
    </row>
    <row r="105" spans="65:65">
      <c r="BM105" s="52"/>
    </row>
    <row r="106" spans="65:65">
      <c r="BM106" s="52"/>
    </row>
    <row r="107" spans="65:65">
      <c r="BM107" s="52"/>
    </row>
    <row r="108" spans="65:65">
      <c r="BM108" s="52"/>
    </row>
    <row r="109" spans="65:65">
      <c r="BM109" s="52"/>
    </row>
    <row r="110" spans="65:65">
      <c r="BM110" s="52"/>
    </row>
    <row r="111" spans="65:65">
      <c r="BM111" s="52"/>
    </row>
    <row r="112" spans="65:65">
      <c r="BM112" s="52"/>
    </row>
    <row r="113" spans="65:65">
      <c r="BM113" s="52"/>
    </row>
    <row r="114" spans="65:65">
      <c r="BM114" s="52"/>
    </row>
    <row r="115" spans="65:65">
      <c r="BM115" s="52"/>
    </row>
  </sheetData>
  <dataConsolidate/>
  <conditionalFormatting sqref="B6:D7 B20:D21">
    <cfRule type="expression" dxfId="5" priority="6">
      <formula>AND($B6&lt;&gt;$B5,NOT(ISBLANK(INDIRECT(Anlyt_LabRefThisCol))))</formula>
    </cfRule>
  </conditionalFormatting>
  <conditionalFormatting sqref="C2:D13 C16:D27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ACD2D-A84F-4AE8-92C0-467A7305E330}">
  <sheetPr codeName="Sheet15"/>
  <dimension ref="A1:BN78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49" bestFit="1" customWidth="1"/>
    <col min="66" max="16384" width="9.140625" style="2"/>
  </cols>
  <sheetData>
    <row r="1" spans="1:66" ht="15">
      <c r="B1" s="8" t="s">
        <v>301</v>
      </c>
      <c r="BM1" s="28" t="s">
        <v>209</v>
      </c>
    </row>
    <row r="2" spans="1:66" ht="15">
      <c r="A2" s="25" t="s">
        <v>4</v>
      </c>
      <c r="B2" s="18" t="s">
        <v>95</v>
      </c>
      <c r="C2" s="15" t="s">
        <v>96</v>
      </c>
      <c r="D2" s="16" t="s">
        <v>143</v>
      </c>
      <c r="E2" s="14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144</v>
      </c>
      <c r="C3" s="9" t="s">
        <v>144</v>
      </c>
      <c r="D3" s="141" t="s">
        <v>198</v>
      </c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211</v>
      </c>
      <c r="E4" s="14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4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2">
        <v>0.6</v>
      </c>
      <c r="E6" s="186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7"/>
      <c r="AT6" s="187"/>
      <c r="AU6" s="187"/>
      <c r="AV6" s="187"/>
      <c r="AW6" s="187"/>
      <c r="AX6" s="187"/>
      <c r="AY6" s="187"/>
      <c r="AZ6" s="187"/>
      <c r="BA6" s="187"/>
      <c r="BB6" s="187"/>
      <c r="BC6" s="187"/>
      <c r="BD6" s="187"/>
      <c r="BE6" s="187"/>
      <c r="BF6" s="187"/>
      <c r="BG6" s="187"/>
      <c r="BH6" s="187"/>
      <c r="BI6" s="187"/>
      <c r="BJ6" s="187"/>
      <c r="BK6" s="187"/>
      <c r="BL6" s="187"/>
      <c r="BM6" s="203">
        <v>1</v>
      </c>
    </row>
    <row r="7" spans="1:66">
      <c r="A7" s="30"/>
      <c r="B7" s="19">
        <v>1</v>
      </c>
      <c r="C7" s="9">
        <v>2</v>
      </c>
      <c r="D7" s="24">
        <v>0.6</v>
      </c>
      <c r="E7" s="186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7"/>
      <c r="AT7" s="187"/>
      <c r="AU7" s="187"/>
      <c r="AV7" s="187"/>
      <c r="AW7" s="187"/>
      <c r="AX7" s="187"/>
      <c r="AY7" s="187"/>
      <c r="AZ7" s="187"/>
      <c r="BA7" s="187"/>
      <c r="BB7" s="187"/>
      <c r="BC7" s="187"/>
      <c r="BD7" s="187"/>
      <c r="BE7" s="187"/>
      <c r="BF7" s="187"/>
      <c r="BG7" s="187"/>
      <c r="BH7" s="187"/>
      <c r="BI7" s="187"/>
      <c r="BJ7" s="187"/>
      <c r="BK7" s="187"/>
      <c r="BL7" s="187"/>
      <c r="BM7" s="203">
        <v>14</v>
      </c>
    </row>
    <row r="8" spans="1:66">
      <c r="A8" s="30"/>
      <c r="B8" s="20" t="s">
        <v>192</v>
      </c>
      <c r="C8" s="12"/>
      <c r="D8" s="204">
        <v>0.6</v>
      </c>
      <c r="E8" s="186"/>
      <c r="F8" s="187"/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187"/>
      <c r="R8" s="187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7"/>
      <c r="AT8" s="187"/>
      <c r="AU8" s="187"/>
      <c r="AV8" s="187"/>
      <c r="AW8" s="187"/>
      <c r="AX8" s="187"/>
      <c r="AY8" s="187"/>
      <c r="AZ8" s="187"/>
      <c r="BA8" s="187"/>
      <c r="BB8" s="187"/>
      <c r="BC8" s="187"/>
      <c r="BD8" s="187"/>
      <c r="BE8" s="187"/>
      <c r="BF8" s="187"/>
      <c r="BG8" s="187"/>
      <c r="BH8" s="187"/>
      <c r="BI8" s="187"/>
      <c r="BJ8" s="187"/>
      <c r="BK8" s="187"/>
      <c r="BL8" s="187"/>
      <c r="BM8" s="203">
        <v>16</v>
      </c>
    </row>
    <row r="9" spans="1:66">
      <c r="A9" s="30"/>
      <c r="B9" s="3" t="s">
        <v>193</v>
      </c>
      <c r="C9" s="29"/>
      <c r="D9" s="24">
        <v>0.6</v>
      </c>
      <c r="E9" s="186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7"/>
      <c r="AT9" s="187"/>
      <c r="AU9" s="187"/>
      <c r="AV9" s="187"/>
      <c r="AW9" s="187"/>
      <c r="AX9" s="187"/>
      <c r="AY9" s="187"/>
      <c r="AZ9" s="187"/>
      <c r="BA9" s="187"/>
      <c r="BB9" s="187"/>
      <c r="BC9" s="187"/>
      <c r="BD9" s="187"/>
      <c r="BE9" s="187"/>
      <c r="BF9" s="187"/>
      <c r="BG9" s="187"/>
      <c r="BH9" s="187"/>
      <c r="BI9" s="187"/>
      <c r="BJ9" s="187"/>
      <c r="BK9" s="187"/>
      <c r="BL9" s="187"/>
      <c r="BM9" s="203">
        <v>0.6</v>
      </c>
      <c r="BN9" s="28"/>
    </row>
    <row r="10" spans="1:66">
      <c r="A10" s="30"/>
      <c r="B10" s="3" t="s">
        <v>194</v>
      </c>
      <c r="C10" s="29"/>
      <c r="D10" s="24">
        <v>0</v>
      </c>
      <c r="E10" s="186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7"/>
      <c r="AT10" s="187"/>
      <c r="AU10" s="187"/>
      <c r="AV10" s="187"/>
      <c r="AW10" s="187"/>
      <c r="AX10" s="187"/>
      <c r="AY10" s="187"/>
      <c r="AZ10" s="187"/>
      <c r="BA10" s="187"/>
      <c r="BB10" s="187"/>
      <c r="BC10" s="187"/>
      <c r="BD10" s="187"/>
      <c r="BE10" s="187"/>
      <c r="BF10" s="187"/>
      <c r="BG10" s="187"/>
      <c r="BH10" s="187"/>
      <c r="BI10" s="187"/>
      <c r="BJ10" s="187"/>
      <c r="BK10" s="187"/>
      <c r="BL10" s="187"/>
      <c r="BM10" s="203">
        <v>20</v>
      </c>
    </row>
    <row r="11" spans="1:66">
      <c r="A11" s="30"/>
      <c r="B11" s="3" t="s">
        <v>74</v>
      </c>
      <c r="C11" s="29"/>
      <c r="D11" s="13">
        <v>0</v>
      </c>
      <c r="E11" s="14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0"/>
    </row>
    <row r="12" spans="1:66">
      <c r="A12" s="30"/>
      <c r="B12" s="3" t="s">
        <v>195</v>
      </c>
      <c r="C12" s="29"/>
      <c r="D12" s="13">
        <v>0</v>
      </c>
      <c r="E12" s="14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0"/>
    </row>
    <row r="13" spans="1:66">
      <c r="A13" s="30"/>
      <c r="B13" s="45" t="s">
        <v>196</v>
      </c>
      <c r="C13" s="46"/>
      <c r="D13" s="44" t="s">
        <v>197</v>
      </c>
      <c r="E13" s="14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0"/>
    </row>
    <row r="14" spans="1:66">
      <c r="B14" s="31"/>
      <c r="C14" s="20"/>
      <c r="D14" s="20"/>
      <c r="BM14" s="50"/>
    </row>
    <row r="15" spans="1:66" ht="15">
      <c r="B15" s="8" t="s">
        <v>302</v>
      </c>
      <c r="BM15" s="28" t="s">
        <v>209</v>
      </c>
    </row>
    <row r="16" spans="1:66" ht="15">
      <c r="A16" s="25" t="s">
        <v>7</v>
      </c>
      <c r="B16" s="18" t="s">
        <v>95</v>
      </c>
      <c r="C16" s="15" t="s">
        <v>96</v>
      </c>
      <c r="D16" s="16" t="s">
        <v>143</v>
      </c>
      <c r="E16" s="14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144</v>
      </c>
      <c r="C17" s="9" t="s">
        <v>144</v>
      </c>
      <c r="D17" s="141" t="s">
        <v>198</v>
      </c>
      <c r="E17" s="14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211</v>
      </c>
      <c r="E18" s="14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2</v>
      </c>
    </row>
    <row r="19" spans="1:65">
      <c r="A19" s="30"/>
      <c r="B19" s="19"/>
      <c r="C19" s="9"/>
      <c r="D19" s="26"/>
      <c r="E19" s="14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2</v>
      </c>
    </row>
    <row r="20" spans="1:65">
      <c r="A20" s="30"/>
      <c r="B20" s="18">
        <v>1</v>
      </c>
      <c r="C20" s="14">
        <v>1</v>
      </c>
      <c r="D20" s="22">
        <v>3.6</v>
      </c>
      <c r="E20" s="14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>
        <v>1</v>
      </c>
      <c r="C21" s="9">
        <v>2</v>
      </c>
      <c r="D21" s="11">
        <v>3.8</v>
      </c>
      <c r="E21" s="14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2</v>
      </c>
    </row>
    <row r="22" spans="1:65">
      <c r="A22" s="30"/>
      <c r="B22" s="20" t="s">
        <v>192</v>
      </c>
      <c r="C22" s="12"/>
      <c r="D22" s="23">
        <v>3.7</v>
      </c>
      <c r="E22" s="14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16</v>
      </c>
    </row>
    <row r="23" spans="1:65">
      <c r="A23" s="30"/>
      <c r="B23" s="3" t="s">
        <v>193</v>
      </c>
      <c r="C23" s="29"/>
      <c r="D23" s="11">
        <v>3.7</v>
      </c>
      <c r="E23" s="14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3.7</v>
      </c>
    </row>
    <row r="24" spans="1:65">
      <c r="A24" s="30"/>
      <c r="B24" s="3" t="s">
        <v>194</v>
      </c>
      <c r="C24" s="29"/>
      <c r="D24" s="24">
        <v>0.14142135623730931</v>
      </c>
      <c r="E24" s="14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21</v>
      </c>
    </row>
    <row r="25" spans="1:65">
      <c r="A25" s="30"/>
      <c r="B25" s="3" t="s">
        <v>74</v>
      </c>
      <c r="C25" s="29"/>
      <c r="D25" s="13">
        <v>3.8221988172245758E-2</v>
      </c>
      <c r="E25" s="14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0"/>
    </row>
    <row r="26" spans="1:65">
      <c r="A26" s="30"/>
      <c r="B26" s="3" t="s">
        <v>195</v>
      </c>
      <c r="C26" s="29"/>
      <c r="D26" s="13">
        <v>0</v>
      </c>
      <c r="E26" s="14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0"/>
    </row>
    <row r="27" spans="1:65">
      <c r="A27" s="30"/>
      <c r="B27" s="45" t="s">
        <v>196</v>
      </c>
      <c r="C27" s="46"/>
      <c r="D27" s="44" t="s">
        <v>197</v>
      </c>
      <c r="E27" s="14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0"/>
    </row>
    <row r="28" spans="1:65">
      <c r="B28" s="31"/>
      <c r="C28" s="20"/>
      <c r="D28" s="20"/>
      <c r="BM28" s="50"/>
    </row>
    <row r="29" spans="1:65" ht="15">
      <c r="B29" s="8" t="s">
        <v>303</v>
      </c>
      <c r="BM29" s="28" t="s">
        <v>209</v>
      </c>
    </row>
    <row r="30" spans="1:65" ht="15">
      <c r="A30" s="25" t="s">
        <v>10</v>
      </c>
      <c r="B30" s="18" t="s">
        <v>95</v>
      </c>
      <c r="C30" s="15" t="s">
        <v>96</v>
      </c>
      <c r="D30" s="16" t="s">
        <v>143</v>
      </c>
      <c r="E30" s="14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144</v>
      </c>
      <c r="C31" s="9" t="s">
        <v>144</v>
      </c>
      <c r="D31" s="141" t="s">
        <v>198</v>
      </c>
      <c r="E31" s="14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211</v>
      </c>
      <c r="E32" s="14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4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195">
        <v>519</v>
      </c>
      <c r="E34" s="196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7"/>
      <c r="R34" s="197"/>
      <c r="S34" s="197"/>
      <c r="T34" s="197"/>
      <c r="U34" s="197"/>
      <c r="V34" s="197"/>
      <c r="W34" s="197"/>
      <c r="X34" s="197"/>
      <c r="Y34" s="197"/>
      <c r="Z34" s="197"/>
      <c r="AA34" s="197"/>
      <c r="AB34" s="197"/>
      <c r="AC34" s="197"/>
      <c r="AD34" s="197"/>
      <c r="AE34" s="197"/>
      <c r="AF34" s="197"/>
      <c r="AG34" s="197"/>
      <c r="AH34" s="197"/>
      <c r="AI34" s="197"/>
      <c r="AJ34" s="197"/>
      <c r="AK34" s="197"/>
      <c r="AL34" s="197"/>
      <c r="AM34" s="197"/>
      <c r="AN34" s="197"/>
      <c r="AO34" s="197"/>
      <c r="AP34" s="197"/>
      <c r="AQ34" s="197"/>
      <c r="AR34" s="197"/>
      <c r="AS34" s="197"/>
      <c r="AT34" s="197"/>
      <c r="AU34" s="197"/>
      <c r="AV34" s="197"/>
      <c r="AW34" s="197"/>
      <c r="AX34" s="197"/>
      <c r="AY34" s="197"/>
      <c r="AZ34" s="197"/>
      <c r="BA34" s="197"/>
      <c r="BB34" s="197"/>
      <c r="BC34" s="197"/>
      <c r="BD34" s="197"/>
      <c r="BE34" s="197"/>
      <c r="BF34" s="197"/>
      <c r="BG34" s="197"/>
      <c r="BH34" s="197"/>
      <c r="BI34" s="197"/>
      <c r="BJ34" s="197"/>
      <c r="BK34" s="197"/>
      <c r="BL34" s="197"/>
      <c r="BM34" s="198">
        <v>1</v>
      </c>
    </row>
    <row r="35" spans="1:65">
      <c r="A35" s="30"/>
      <c r="B35" s="19">
        <v>1</v>
      </c>
      <c r="C35" s="9">
        <v>2</v>
      </c>
      <c r="D35" s="199">
        <v>506.00000000000006</v>
      </c>
      <c r="E35" s="196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7"/>
      <c r="AD35" s="197"/>
      <c r="AE35" s="197"/>
      <c r="AF35" s="197"/>
      <c r="AG35" s="197"/>
      <c r="AH35" s="197"/>
      <c r="AI35" s="197"/>
      <c r="AJ35" s="197"/>
      <c r="AK35" s="197"/>
      <c r="AL35" s="197"/>
      <c r="AM35" s="197"/>
      <c r="AN35" s="197"/>
      <c r="AO35" s="197"/>
      <c r="AP35" s="197"/>
      <c r="AQ35" s="197"/>
      <c r="AR35" s="197"/>
      <c r="AS35" s="197"/>
      <c r="AT35" s="197"/>
      <c r="AU35" s="197"/>
      <c r="AV35" s="197"/>
      <c r="AW35" s="197"/>
      <c r="AX35" s="197"/>
      <c r="AY35" s="197"/>
      <c r="AZ35" s="197"/>
      <c r="BA35" s="197"/>
      <c r="BB35" s="197"/>
      <c r="BC35" s="197"/>
      <c r="BD35" s="197"/>
      <c r="BE35" s="197"/>
      <c r="BF35" s="197"/>
      <c r="BG35" s="197"/>
      <c r="BH35" s="197"/>
      <c r="BI35" s="197"/>
      <c r="BJ35" s="197"/>
      <c r="BK35" s="197"/>
      <c r="BL35" s="197"/>
      <c r="BM35" s="198">
        <v>16</v>
      </c>
    </row>
    <row r="36" spans="1:65">
      <c r="A36" s="30"/>
      <c r="B36" s="20" t="s">
        <v>192</v>
      </c>
      <c r="C36" s="12"/>
      <c r="D36" s="200">
        <v>512.5</v>
      </c>
      <c r="E36" s="196"/>
      <c r="F36" s="197"/>
      <c r="G36" s="197"/>
      <c r="H36" s="197"/>
      <c r="I36" s="197"/>
      <c r="J36" s="197"/>
      <c r="K36" s="197"/>
      <c r="L36" s="197"/>
      <c r="M36" s="197"/>
      <c r="N36" s="197"/>
      <c r="O36" s="197"/>
      <c r="P36" s="197"/>
      <c r="Q36" s="197"/>
      <c r="R36" s="197"/>
      <c r="S36" s="197"/>
      <c r="T36" s="197"/>
      <c r="U36" s="197"/>
      <c r="V36" s="197"/>
      <c r="W36" s="197"/>
      <c r="X36" s="197"/>
      <c r="Y36" s="197"/>
      <c r="Z36" s="197"/>
      <c r="AA36" s="197"/>
      <c r="AB36" s="197"/>
      <c r="AC36" s="197"/>
      <c r="AD36" s="197"/>
      <c r="AE36" s="197"/>
      <c r="AF36" s="197"/>
      <c r="AG36" s="197"/>
      <c r="AH36" s="197"/>
      <c r="AI36" s="197"/>
      <c r="AJ36" s="197"/>
      <c r="AK36" s="197"/>
      <c r="AL36" s="197"/>
      <c r="AM36" s="197"/>
      <c r="AN36" s="197"/>
      <c r="AO36" s="197"/>
      <c r="AP36" s="197"/>
      <c r="AQ36" s="197"/>
      <c r="AR36" s="197"/>
      <c r="AS36" s="197"/>
      <c r="AT36" s="197"/>
      <c r="AU36" s="197"/>
      <c r="AV36" s="197"/>
      <c r="AW36" s="197"/>
      <c r="AX36" s="197"/>
      <c r="AY36" s="197"/>
      <c r="AZ36" s="197"/>
      <c r="BA36" s="197"/>
      <c r="BB36" s="197"/>
      <c r="BC36" s="197"/>
      <c r="BD36" s="197"/>
      <c r="BE36" s="197"/>
      <c r="BF36" s="197"/>
      <c r="BG36" s="197"/>
      <c r="BH36" s="197"/>
      <c r="BI36" s="197"/>
      <c r="BJ36" s="197"/>
      <c r="BK36" s="197"/>
      <c r="BL36" s="197"/>
      <c r="BM36" s="198">
        <v>16</v>
      </c>
    </row>
    <row r="37" spans="1:65">
      <c r="A37" s="30"/>
      <c r="B37" s="3" t="s">
        <v>193</v>
      </c>
      <c r="C37" s="29"/>
      <c r="D37" s="199">
        <v>512.5</v>
      </c>
      <c r="E37" s="196"/>
      <c r="F37" s="197"/>
      <c r="G37" s="197"/>
      <c r="H37" s="197"/>
      <c r="I37" s="197"/>
      <c r="J37" s="197"/>
      <c r="K37" s="197"/>
      <c r="L37" s="197"/>
      <c r="M37" s="197"/>
      <c r="N37" s="197"/>
      <c r="O37" s="197"/>
      <c r="P37" s="197"/>
      <c r="Q37" s="197"/>
      <c r="R37" s="197"/>
      <c r="S37" s="197"/>
      <c r="T37" s="197"/>
      <c r="U37" s="197"/>
      <c r="V37" s="197"/>
      <c r="W37" s="197"/>
      <c r="X37" s="197"/>
      <c r="Y37" s="197"/>
      <c r="Z37" s="197"/>
      <c r="AA37" s="197"/>
      <c r="AB37" s="197"/>
      <c r="AC37" s="197"/>
      <c r="AD37" s="197"/>
      <c r="AE37" s="197"/>
      <c r="AF37" s="197"/>
      <c r="AG37" s="197"/>
      <c r="AH37" s="197"/>
      <c r="AI37" s="197"/>
      <c r="AJ37" s="197"/>
      <c r="AK37" s="197"/>
      <c r="AL37" s="197"/>
      <c r="AM37" s="197"/>
      <c r="AN37" s="197"/>
      <c r="AO37" s="197"/>
      <c r="AP37" s="197"/>
      <c r="AQ37" s="197"/>
      <c r="AR37" s="197"/>
      <c r="AS37" s="197"/>
      <c r="AT37" s="197"/>
      <c r="AU37" s="197"/>
      <c r="AV37" s="197"/>
      <c r="AW37" s="197"/>
      <c r="AX37" s="197"/>
      <c r="AY37" s="197"/>
      <c r="AZ37" s="197"/>
      <c r="BA37" s="197"/>
      <c r="BB37" s="197"/>
      <c r="BC37" s="197"/>
      <c r="BD37" s="197"/>
      <c r="BE37" s="197"/>
      <c r="BF37" s="197"/>
      <c r="BG37" s="197"/>
      <c r="BH37" s="197"/>
      <c r="BI37" s="197"/>
      <c r="BJ37" s="197"/>
      <c r="BK37" s="197"/>
      <c r="BL37" s="197"/>
      <c r="BM37" s="198">
        <v>512.5</v>
      </c>
    </row>
    <row r="38" spans="1:65">
      <c r="A38" s="30"/>
      <c r="B38" s="3" t="s">
        <v>194</v>
      </c>
      <c r="C38" s="29"/>
      <c r="D38" s="199">
        <v>9.1923881554250784</v>
      </c>
      <c r="E38" s="196"/>
      <c r="F38" s="197"/>
      <c r="G38" s="197"/>
      <c r="H38" s="197"/>
      <c r="I38" s="197"/>
      <c r="J38" s="197"/>
      <c r="K38" s="197"/>
      <c r="L38" s="197"/>
      <c r="M38" s="197"/>
      <c r="N38" s="197"/>
      <c r="O38" s="197"/>
      <c r="P38" s="197"/>
      <c r="Q38" s="197"/>
      <c r="R38" s="197"/>
      <c r="S38" s="197"/>
      <c r="T38" s="197"/>
      <c r="U38" s="197"/>
      <c r="V38" s="197"/>
      <c r="W38" s="197"/>
      <c r="X38" s="197"/>
      <c r="Y38" s="197"/>
      <c r="Z38" s="197"/>
      <c r="AA38" s="197"/>
      <c r="AB38" s="197"/>
      <c r="AC38" s="197"/>
      <c r="AD38" s="197"/>
      <c r="AE38" s="197"/>
      <c r="AF38" s="197"/>
      <c r="AG38" s="197"/>
      <c r="AH38" s="197"/>
      <c r="AI38" s="197"/>
      <c r="AJ38" s="197"/>
      <c r="AK38" s="197"/>
      <c r="AL38" s="197"/>
      <c r="AM38" s="197"/>
      <c r="AN38" s="197"/>
      <c r="AO38" s="197"/>
      <c r="AP38" s="197"/>
      <c r="AQ38" s="197"/>
      <c r="AR38" s="197"/>
      <c r="AS38" s="197"/>
      <c r="AT38" s="197"/>
      <c r="AU38" s="197"/>
      <c r="AV38" s="197"/>
      <c r="AW38" s="197"/>
      <c r="AX38" s="197"/>
      <c r="AY38" s="197"/>
      <c r="AZ38" s="197"/>
      <c r="BA38" s="197"/>
      <c r="BB38" s="197"/>
      <c r="BC38" s="197"/>
      <c r="BD38" s="197"/>
      <c r="BE38" s="197"/>
      <c r="BF38" s="197"/>
      <c r="BG38" s="197"/>
      <c r="BH38" s="197"/>
      <c r="BI38" s="197"/>
      <c r="BJ38" s="197"/>
      <c r="BK38" s="197"/>
      <c r="BL38" s="197"/>
      <c r="BM38" s="198">
        <v>22</v>
      </c>
    </row>
    <row r="39" spans="1:65">
      <c r="A39" s="30"/>
      <c r="B39" s="3" t="s">
        <v>74</v>
      </c>
      <c r="C39" s="29"/>
      <c r="D39" s="13">
        <v>1.7936367132536737E-2</v>
      </c>
      <c r="E39" s="14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0"/>
    </row>
    <row r="40" spans="1:65">
      <c r="A40" s="30"/>
      <c r="B40" s="3" t="s">
        <v>195</v>
      </c>
      <c r="C40" s="29"/>
      <c r="D40" s="13">
        <v>0</v>
      </c>
      <c r="E40" s="14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0"/>
    </row>
    <row r="41" spans="1:65">
      <c r="A41" s="30"/>
      <c r="B41" s="45" t="s">
        <v>196</v>
      </c>
      <c r="C41" s="46"/>
      <c r="D41" s="44" t="s">
        <v>197</v>
      </c>
      <c r="E41" s="14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0"/>
    </row>
    <row r="42" spans="1:65">
      <c r="B42" s="31"/>
      <c r="C42" s="20"/>
      <c r="D42" s="20"/>
      <c r="BM42" s="50"/>
    </row>
    <row r="43" spans="1:65" ht="15">
      <c r="B43" s="8" t="s">
        <v>304</v>
      </c>
      <c r="BM43" s="28" t="s">
        <v>209</v>
      </c>
    </row>
    <row r="44" spans="1:65" ht="15">
      <c r="A44" s="25" t="s">
        <v>13</v>
      </c>
      <c r="B44" s="18" t="s">
        <v>95</v>
      </c>
      <c r="C44" s="15" t="s">
        <v>96</v>
      </c>
      <c r="D44" s="16" t="s">
        <v>143</v>
      </c>
      <c r="E44" s="14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144</v>
      </c>
      <c r="C45" s="9" t="s">
        <v>144</v>
      </c>
      <c r="D45" s="141" t="s">
        <v>198</v>
      </c>
      <c r="E45" s="14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211</v>
      </c>
      <c r="E46" s="14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4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1.6</v>
      </c>
      <c r="E48" s="14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1.6</v>
      </c>
      <c r="E49" s="14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17</v>
      </c>
    </row>
    <row r="50" spans="1:65">
      <c r="A50" s="30"/>
      <c r="B50" s="20" t="s">
        <v>192</v>
      </c>
      <c r="C50" s="12"/>
      <c r="D50" s="23">
        <v>1.6</v>
      </c>
      <c r="E50" s="14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193</v>
      </c>
      <c r="C51" s="29"/>
      <c r="D51" s="11">
        <v>1.6</v>
      </c>
      <c r="E51" s="14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1.6</v>
      </c>
    </row>
    <row r="52" spans="1:65">
      <c r="A52" s="30"/>
      <c r="B52" s="3" t="s">
        <v>194</v>
      </c>
      <c r="C52" s="29"/>
      <c r="D52" s="24">
        <v>0</v>
      </c>
      <c r="E52" s="14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23</v>
      </c>
    </row>
    <row r="53" spans="1:65">
      <c r="A53" s="30"/>
      <c r="B53" s="3" t="s">
        <v>74</v>
      </c>
      <c r="C53" s="29"/>
      <c r="D53" s="13">
        <v>0</v>
      </c>
      <c r="E53" s="14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0"/>
    </row>
    <row r="54" spans="1:65">
      <c r="A54" s="30"/>
      <c r="B54" s="3" t="s">
        <v>195</v>
      </c>
      <c r="C54" s="29"/>
      <c r="D54" s="13">
        <v>0</v>
      </c>
      <c r="E54" s="14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0"/>
    </row>
    <row r="55" spans="1:65">
      <c r="A55" s="30"/>
      <c r="B55" s="45" t="s">
        <v>196</v>
      </c>
      <c r="C55" s="46"/>
      <c r="D55" s="44" t="s">
        <v>197</v>
      </c>
      <c r="E55" s="14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0"/>
    </row>
    <row r="56" spans="1:65">
      <c r="B56" s="31"/>
      <c r="C56" s="20"/>
      <c r="D56" s="20"/>
      <c r="BM56" s="50"/>
    </row>
    <row r="57" spans="1:65" ht="15">
      <c r="B57" s="8" t="s">
        <v>305</v>
      </c>
      <c r="BM57" s="28" t="s">
        <v>209</v>
      </c>
    </row>
    <row r="58" spans="1:65" ht="15">
      <c r="A58" s="25" t="s">
        <v>16</v>
      </c>
      <c r="B58" s="18" t="s">
        <v>95</v>
      </c>
      <c r="C58" s="15" t="s">
        <v>96</v>
      </c>
      <c r="D58" s="16" t="s">
        <v>143</v>
      </c>
      <c r="E58" s="14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144</v>
      </c>
      <c r="C59" s="9" t="s">
        <v>144</v>
      </c>
      <c r="D59" s="141" t="s">
        <v>198</v>
      </c>
      <c r="E59" s="14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211</v>
      </c>
      <c r="E60" s="14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4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0.14000000000000001</v>
      </c>
      <c r="E62" s="14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0.16</v>
      </c>
      <c r="E63" s="14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18</v>
      </c>
    </row>
    <row r="64" spans="1:65">
      <c r="A64" s="30"/>
      <c r="B64" s="20" t="s">
        <v>192</v>
      </c>
      <c r="C64" s="12"/>
      <c r="D64" s="23">
        <v>0.15000000000000002</v>
      </c>
      <c r="E64" s="14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193</v>
      </c>
      <c r="C65" s="29"/>
      <c r="D65" s="11">
        <v>0.15000000000000002</v>
      </c>
      <c r="E65" s="14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0.15</v>
      </c>
    </row>
    <row r="66" spans="1:65">
      <c r="A66" s="30"/>
      <c r="B66" s="3" t="s">
        <v>194</v>
      </c>
      <c r="C66" s="29"/>
      <c r="D66" s="24">
        <v>1.4142135623730944E-2</v>
      </c>
      <c r="E66" s="14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24</v>
      </c>
    </row>
    <row r="67" spans="1:65">
      <c r="A67" s="30"/>
      <c r="B67" s="3" t="s">
        <v>74</v>
      </c>
      <c r="C67" s="29"/>
      <c r="D67" s="13">
        <v>9.428090415820628E-2</v>
      </c>
      <c r="E67" s="14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0"/>
    </row>
    <row r="68" spans="1:65">
      <c r="A68" s="30"/>
      <c r="B68" s="3" t="s">
        <v>195</v>
      </c>
      <c r="C68" s="29"/>
      <c r="D68" s="13">
        <v>2.2204460492503131E-16</v>
      </c>
      <c r="E68" s="14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0"/>
    </row>
    <row r="69" spans="1:65">
      <c r="A69" s="30"/>
      <c r="B69" s="45" t="s">
        <v>196</v>
      </c>
      <c r="C69" s="46"/>
      <c r="D69" s="44" t="s">
        <v>197</v>
      </c>
      <c r="E69" s="14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0"/>
    </row>
    <row r="70" spans="1:65">
      <c r="B70" s="31"/>
      <c r="C70" s="20"/>
      <c r="D70" s="20"/>
      <c r="BM70" s="50"/>
    </row>
    <row r="71" spans="1:65" ht="15">
      <c r="B71" s="8" t="s">
        <v>306</v>
      </c>
      <c r="BM71" s="28" t="s">
        <v>209</v>
      </c>
    </row>
    <row r="72" spans="1:65" ht="15">
      <c r="A72" s="25" t="s">
        <v>19</v>
      </c>
      <c r="B72" s="18" t="s">
        <v>95</v>
      </c>
      <c r="C72" s="15" t="s">
        <v>96</v>
      </c>
      <c r="D72" s="16" t="s">
        <v>143</v>
      </c>
      <c r="E72" s="14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144</v>
      </c>
      <c r="C73" s="9" t="s">
        <v>144</v>
      </c>
      <c r="D73" s="141" t="s">
        <v>198</v>
      </c>
      <c r="E73" s="14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211</v>
      </c>
      <c r="E74" s="14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4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144" t="s">
        <v>89</v>
      </c>
      <c r="E76" s="14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45" t="s">
        <v>89</v>
      </c>
      <c r="E77" s="14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19</v>
      </c>
    </row>
    <row r="78" spans="1:65">
      <c r="A78" s="30"/>
      <c r="B78" s="20" t="s">
        <v>192</v>
      </c>
      <c r="C78" s="12"/>
      <c r="D78" s="23" t="s">
        <v>351</v>
      </c>
      <c r="E78" s="14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193</v>
      </c>
      <c r="C79" s="29"/>
      <c r="D79" s="11" t="s">
        <v>351</v>
      </c>
      <c r="E79" s="14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 t="s">
        <v>89</v>
      </c>
    </row>
    <row r="80" spans="1:65">
      <c r="A80" s="30"/>
      <c r="B80" s="3" t="s">
        <v>194</v>
      </c>
      <c r="C80" s="29"/>
      <c r="D80" s="24" t="s">
        <v>351</v>
      </c>
      <c r="E80" s="14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25</v>
      </c>
    </row>
    <row r="81" spans="1:65">
      <c r="A81" s="30"/>
      <c r="B81" s="3" t="s">
        <v>74</v>
      </c>
      <c r="C81" s="29"/>
      <c r="D81" s="13" t="s">
        <v>351</v>
      </c>
      <c r="E81" s="14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0"/>
    </row>
    <row r="82" spans="1:65">
      <c r="A82" s="30"/>
      <c r="B82" s="3" t="s">
        <v>195</v>
      </c>
      <c r="C82" s="29"/>
      <c r="D82" s="13" t="s">
        <v>351</v>
      </c>
      <c r="E82" s="14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0"/>
    </row>
    <row r="83" spans="1:65">
      <c r="A83" s="30"/>
      <c r="B83" s="45" t="s">
        <v>196</v>
      </c>
      <c r="C83" s="46"/>
      <c r="D83" s="44" t="s">
        <v>197</v>
      </c>
      <c r="E83" s="14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0"/>
    </row>
    <row r="84" spans="1:65">
      <c r="B84" s="31"/>
      <c r="C84" s="20"/>
      <c r="D84" s="20"/>
      <c r="BM84" s="50"/>
    </row>
    <row r="85" spans="1:65" ht="15">
      <c r="B85" s="8" t="s">
        <v>307</v>
      </c>
      <c r="BM85" s="28" t="s">
        <v>209</v>
      </c>
    </row>
    <row r="86" spans="1:65" ht="15">
      <c r="A86" s="25" t="s">
        <v>21</v>
      </c>
      <c r="B86" s="18" t="s">
        <v>95</v>
      </c>
      <c r="C86" s="15" t="s">
        <v>96</v>
      </c>
      <c r="D86" s="16" t="s">
        <v>143</v>
      </c>
      <c r="E86" s="14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144</v>
      </c>
      <c r="C87" s="9" t="s">
        <v>144</v>
      </c>
      <c r="D87" s="141" t="s">
        <v>198</v>
      </c>
      <c r="E87" s="14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211</v>
      </c>
      <c r="E88" s="14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4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195">
        <v>56.8</v>
      </c>
      <c r="E90" s="196"/>
      <c r="F90" s="197"/>
      <c r="G90" s="197"/>
      <c r="H90" s="197"/>
      <c r="I90" s="197"/>
      <c r="J90" s="197"/>
      <c r="K90" s="197"/>
      <c r="L90" s="197"/>
      <c r="M90" s="197"/>
      <c r="N90" s="197"/>
      <c r="O90" s="197"/>
      <c r="P90" s="197"/>
      <c r="Q90" s="197"/>
      <c r="R90" s="197"/>
      <c r="S90" s="197"/>
      <c r="T90" s="197"/>
      <c r="U90" s="197"/>
      <c r="V90" s="197"/>
      <c r="W90" s="197"/>
      <c r="X90" s="197"/>
      <c r="Y90" s="197"/>
      <c r="Z90" s="197"/>
      <c r="AA90" s="197"/>
      <c r="AB90" s="197"/>
      <c r="AC90" s="197"/>
      <c r="AD90" s="197"/>
      <c r="AE90" s="197"/>
      <c r="AF90" s="197"/>
      <c r="AG90" s="197"/>
      <c r="AH90" s="197"/>
      <c r="AI90" s="197"/>
      <c r="AJ90" s="197"/>
      <c r="AK90" s="197"/>
      <c r="AL90" s="197"/>
      <c r="AM90" s="197"/>
      <c r="AN90" s="197"/>
      <c r="AO90" s="197"/>
      <c r="AP90" s="197"/>
      <c r="AQ90" s="197"/>
      <c r="AR90" s="197"/>
      <c r="AS90" s="197"/>
      <c r="AT90" s="197"/>
      <c r="AU90" s="197"/>
      <c r="AV90" s="197"/>
      <c r="AW90" s="197"/>
      <c r="AX90" s="197"/>
      <c r="AY90" s="197"/>
      <c r="AZ90" s="197"/>
      <c r="BA90" s="197"/>
      <c r="BB90" s="197"/>
      <c r="BC90" s="197"/>
      <c r="BD90" s="197"/>
      <c r="BE90" s="197"/>
      <c r="BF90" s="197"/>
      <c r="BG90" s="197"/>
      <c r="BH90" s="197"/>
      <c r="BI90" s="197"/>
      <c r="BJ90" s="197"/>
      <c r="BK90" s="197"/>
      <c r="BL90" s="197"/>
      <c r="BM90" s="198">
        <v>1</v>
      </c>
    </row>
    <row r="91" spans="1:65">
      <c r="A91" s="30"/>
      <c r="B91" s="19">
        <v>1</v>
      </c>
      <c r="C91" s="9">
        <v>2</v>
      </c>
      <c r="D91" s="199">
        <v>56.2</v>
      </c>
      <c r="E91" s="196"/>
      <c r="F91" s="197"/>
      <c r="G91" s="197"/>
      <c r="H91" s="197"/>
      <c r="I91" s="197"/>
      <c r="J91" s="197"/>
      <c r="K91" s="197"/>
      <c r="L91" s="197"/>
      <c r="M91" s="197"/>
      <c r="N91" s="197"/>
      <c r="O91" s="197"/>
      <c r="P91" s="197"/>
      <c r="Q91" s="197"/>
      <c r="R91" s="197"/>
      <c r="S91" s="197"/>
      <c r="T91" s="197"/>
      <c r="U91" s="197"/>
      <c r="V91" s="197"/>
      <c r="W91" s="197"/>
      <c r="X91" s="197"/>
      <c r="Y91" s="197"/>
      <c r="Z91" s="197"/>
      <c r="AA91" s="197"/>
      <c r="AB91" s="197"/>
      <c r="AC91" s="197"/>
      <c r="AD91" s="197"/>
      <c r="AE91" s="197"/>
      <c r="AF91" s="197"/>
      <c r="AG91" s="197"/>
      <c r="AH91" s="197"/>
      <c r="AI91" s="197"/>
      <c r="AJ91" s="197"/>
      <c r="AK91" s="197"/>
      <c r="AL91" s="197"/>
      <c r="AM91" s="197"/>
      <c r="AN91" s="197"/>
      <c r="AO91" s="197"/>
      <c r="AP91" s="197"/>
      <c r="AQ91" s="197"/>
      <c r="AR91" s="197"/>
      <c r="AS91" s="197"/>
      <c r="AT91" s="197"/>
      <c r="AU91" s="197"/>
      <c r="AV91" s="197"/>
      <c r="AW91" s="197"/>
      <c r="AX91" s="197"/>
      <c r="AY91" s="197"/>
      <c r="AZ91" s="197"/>
      <c r="BA91" s="197"/>
      <c r="BB91" s="197"/>
      <c r="BC91" s="197"/>
      <c r="BD91" s="197"/>
      <c r="BE91" s="197"/>
      <c r="BF91" s="197"/>
      <c r="BG91" s="197"/>
      <c r="BH91" s="197"/>
      <c r="BI91" s="197"/>
      <c r="BJ91" s="197"/>
      <c r="BK91" s="197"/>
      <c r="BL91" s="197"/>
      <c r="BM91" s="198">
        <v>20</v>
      </c>
    </row>
    <row r="92" spans="1:65">
      <c r="A92" s="30"/>
      <c r="B92" s="20" t="s">
        <v>192</v>
      </c>
      <c r="C92" s="12"/>
      <c r="D92" s="200">
        <v>56.5</v>
      </c>
      <c r="E92" s="196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  <c r="AG92" s="197"/>
      <c r="AH92" s="197"/>
      <c r="AI92" s="197"/>
      <c r="AJ92" s="197"/>
      <c r="AK92" s="197"/>
      <c r="AL92" s="197"/>
      <c r="AM92" s="197"/>
      <c r="AN92" s="197"/>
      <c r="AO92" s="197"/>
      <c r="AP92" s="197"/>
      <c r="AQ92" s="197"/>
      <c r="AR92" s="197"/>
      <c r="AS92" s="197"/>
      <c r="AT92" s="197"/>
      <c r="AU92" s="197"/>
      <c r="AV92" s="197"/>
      <c r="AW92" s="197"/>
      <c r="AX92" s="197"/>
      <c r="AY92" s="197"/>
      <c r="AZ92" s="197"/>
      <c r="BA92" s="197"/>
      <c r="BB92" s="197"/>
      <c r="BC92" s="197"/>
      <c r="BD92" s="197"/>
      <c r="BE92" s="197"/>
      <c r="BF92" s="197"/>
      <c r="BG92" s="197"/>
      <c r="BH92" s="197"/>
      <c r="BI92" s="197"/>
      <c r="BJ92" s="197"/>
      <c r="BK92" s="197"/>
      <c r="BL92" s="197"/>
      <c r="BM92" s="198">
        <v>16</v>
      </c>
    </row>
    <row r="93" spans="1:65">
      <c r="A93" s="30"/>
      <c r="B93" s="3" t="s">
        <v>193</v>
      </c>
      <c r="C93" s="29"/>
      <c r="D93" s="199">
        <v>56.5</v>
      </c>
      <c r="E93" s="196"/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  <c r="Z93" s="197"/>
      <c r="AA93" s="197"/>
      <c r="AB93" s="197"/>
      <c r="AC93" s="197"/>
      <c r="AD93" s="197"/>
      <c r="AE93" s="197"/>
      <c r="AF93" s="197"/>
      <c r="AG93" s="197"/>
      <c r="AH93" s="197"/>
      <c r="AI93" s="197"/>
      <c r="AJ93" s="197"/>
      <c r="AK93" s="197"/>
      <c r="AL93" s="197"/>
      <c r="AM93" s="197"/>
      <c r="AN93" s="197"/>
      <c r="AO93" s="197"/>
      <c r="AP93" s="197"/>
      <c r="AQ93" s="197"/>
      <c r="AR93" s="197"/>
      <c r="AS93" s="197"/>
      <c r="AT93" s="197"/>
      <c r="AU93" s="197"/>
      <c r="AV93" s="197"/>
      <c r="AW93" s="197"/>
      <c r="AX93" s="197"/>
      <c r="AY93" s="197"/>
      <c r="AZ93" s="197"/>
      <c r="BA93" s="197"/>
      <c r="BB93" s="197"/>
      <c r="BC93" s="197"/>
      <c r="BD93" s="197"/>
      <c r="BE93" s="197"/>
      <c r="BF93" s="197"/>
      <c r="BG93" s="197"/>
      <c r="BH93" s="197"/>
      <c r="BI93" s="197"/>
      <c r="BJ93" s="197"/>
      <c r="BK93" s="197"/>
      <c r="BL93" s="197"/>
      <c r="BM93" s="198">
        <v>56.5</v>
      </c>
    </row>
    <row r="94" spans="1:65">
      <c r="A94" s="30"/>
      <c r="B94" s="3" t="s">
        <v>194</v>
      </c>
      <c r="C94" s="29"/>
      <c r="D94" s="199">
        <v>0.42426406871192446</v>
      </c>
      <c r="E94" s="196"/>
      <c r="F94" s="197"/>
      <c r="G94" s="197"/>
      <c r="H94" s="197"/>
      <c r="I94" s="197"/>
      <c r="J94" s="197"/>
      <c r="K94" s="197"/>
      <c r="L94" s="197"/>
      <c r="M94" s="197"/>
      <c r="N94" s="197"/>
      <c r="O94" s="197"/>
      <c r="P94" s="197"/>
      <c r="Q94" s="197"/>
      <c r="R94" s="197"/>
      <c r="S94" s="197"/>
      <c r="T94" s="197"/>
      <c r="U94" s="197"/>
      <c r="V94" s="197"/>
      <c r="W94" s="197"/>
      <c r="X94" s="197"/>
      <c r="Y94" s="197"/>
      <c r="Z94" s="197"/>
      <c r="AA94" s="197"/>
      <c r="AB94" s="197"/>
      <c r="AC94" s="197"/>
      <c r="AD94" s="197"/>
      <c r="AE94" s="197"/>
      <c r="AF94" s="197"/>
      <c r="AG94" s="197"/>
      <c r="AH94" s="197"/>
      <c r="AI94" s="197"/>
      <c r="AJ94" s="197"/>
      <c r="AK94" s="197"/>
      <c r="AL94" s="197"/>
      <c r="AM94" s="197"/>
      <c r="AN94" s="197"/>
      <c r="AO94" s="197"/>
      <c r="AP94" s="197"/>
      <c r="AQ94" s="197"/>
      <c r="AR94" s="197"/>
      <c r="AS94" s="197"/>
      <c r="AT94" s="197"/>
      <c r="AU94" s="197"/>
      <c r="AV94" s="197"/>
      <c r="AW94" s="197"/>
      <c r="AX94" s="197"/>
      <c r="AY94" s="197"/>
      <c r="AZ94" s="197"/>
      <c r="BA94" s="197"/>
      <c r="BB94" s="197"/>
      <c r="BC94" s="197"/>
      <c r="BD94" s="197"/>
      <c r="BE94" s="197"/>
      <c r="BF94" s="197"/>
      <c r="BG94" s="197"/>
      <c r="BH94" s="197"/>
      <c r="BI94" s="197"/>
      <c r="BJ94" s="197"/>
      <c r="BK94" s="197"/>
      <c r="BL94" s="197"/>
      <c r="BM94" s="198">
        <v>26</v>
      </c>
    </row>
    <row r="95" spans="1:65">
      <c r="A95" s="30"/>
      <c r="B95" s="3" t="s">
        <v>74</v>
      </c>
      <c r="C95" s="29"/>
      <c r="D95" s="13">
        <v>7.5090985612729991E-3</v>
      </c>
      <c r="E95" s="14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0"/>
    </row>
    <row r="96" spans="1:65">
      <c r="A96" s="30"/>
      <c r="B96" s="3" t="s">
        <v>195</v>
      </c>
      <c r="C96" s="29"/>
      <c r="D96" s="13">
        <v>0</v>
      </c>
      <c r="E96" s="14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0"/>
    </row>
    <row r="97" spans="1:65">
      <c r="A97" s="30"/>
      <c r="B97" s="45" t="s">
        <v>196</v>
      </c>
      <c r="C97" s="46"/>
      <c r="D97" s="44" t="s">
        <v>197</v>
      </c>
      <c r="E97" s="14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0"/>
    </row>
    <row r="98" spans="1:65">
      <c r="B98" s="31"/>
      <c r="C98" s="20"/>
      <c r="D98" s="20"/>
      <c r="BM98" s="50"/>
    </row>
    <row r="99" spans="1:65" ht="15">
      <c r="B99" s="8" t="s">
        <v>308</v>
      </c>
      <c r="BM99" s="28" t="s">
        <v>209</v>
      </c>
    </row>
    <row r="100" spans="1:65" ht="15">
      <c r="A100" s="25" t="s">
        <v>24</v>
      </c>
      <c r="B100" s="18" t="s">
        <v>95</v>
      </c>
      <c r="C100" s="15" t="s">
        <v>96</v>
      </c>
      <c r="D100" s="16" t="s">
        <v>143</v>
      </c>
      <c r="E100" s="14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144</v>
      </c>
      <c r="C101" s="9" t="s">
        <v>144</v>
      </c>
      <c r="D101" s="141" t="s">
        <v>198</v>
      </c>
      <c r="E101" s="14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211</v>
      </c>
      <c r="E102" s="14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4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01">
        <v>25.3</v>
      </c>
      <c r="E104" s="189"/>
      <c r="F104" s="190"/>
      <c r="G104" s="190"/>
      <c r="H104" s="190"/>
      <c r="I104" s="190"/>
      <c r="J104" s="190"/>
      <c r="K104" s="190"/>
      <c r="L104" s="190"/>
      <c r="M104" s="190"/>
      <c r="N104" s="190"/>
      <c r="O104" s="190"/>
      <c r="P104" s="190"/>
      <c r="Q104" s="190"/>
      <c r="R104" s="190"/>
      <c r="S104" s="190"/>
      <c r="T104" s="190"/>
      <c r="U104" s="190"/>
      <c r="V104" s="190"/>
      <c r="W104" s="190"/>
      <c r="X104" s="190"/>
      <c r="Y104" s="190"/>
      <c r="Z104" s="190"/>
      <c r="AA104" s="190"/>
      <c r="AB104" s="190"/>
      <c r="AC104" s="190"/>
      <c r="AD104" s="190"/>
      <c r="AE104" s="190"/>
      <c r="AF104" s="190"/>
      <c r="AG104" s="190"/>
      <c r="AH104" s="190"/>
      <c r="AI104" s="190"/>
      <c r="AJ104" s="190"/>
      <c r="AK104" s="190"/>
      <c r="AL104" s="190"/>
      <c r="AM104" s="190"/>
      <c r="AN104" s="190"/>
      <c r="AO104" s="190"/>
      <c r="AP104" s="190"/>
      <c r="AQ104" s="190"/>
      <c r="AR104" s="190"/>
      <c r="AS104" s="190"/>
      <c r="AT104" s="190"/>
      <c r="AU104" s="190"/>
      <c r="AV104" s="190"/>
      <c r="AW104" s="190"/>
      <c r="AX104" s="190"/>
      <c r="AY104" s="190"/>
      <c r="AZ104" s="190"/>
      <c r="BA104" s="190"/>
      <c r="BB104" s="190"/>
      <c r="BC104" s="190"/>
      <c r="BD104" s="190"/>
      <c r="BE104" s="190"/>
      <c r="BF104" s="190"/>
      <c r="BG104" s="190"/>
      <c r="BH104" s="190"/>
      <c r="BI104" s="190"/>
      <c r="BJ104" s="190"/>
      <c r="BK104" s="190"/>
      <c r="BL104" s="190"/>
      <c r="BM104" s="191">
        <v>1</v>
      </c>
    </row>
    <row r="105" spans="1:65">
      <c r="A105" s="30"/>
      <c r="B105" s="19">
        <v>1</v>
      </c>
      <c r="C105" s="9">
        <v>2</v>
      </c>
      <c r="D105" s="194">
        <v>25.1</v>
      </c>
      <c r="E105" s="189"/>
      <c r="F105" s="190"/>
      <c r="G105" s="190"/>
      <c r="H105" s="190"/>
      <c r="I105" s="190"/>
      <c r="J105" s="190"/>
      <c r="K105" s="190"/>
      <c r="L105" s="190"/>
      <c r="M105" s="190"/>
      <c r="N105" s="190"/>
      <c r="O105" s="190"/>
      <c r="P105" s="190"/>
      <c r="Q105" s="190"/>
      <c r="R105" s="190"/>
      <c r="S105" s="190"/>
      <c r="T105" s="190"/>
      <c r="U105" s="190"/>
      <c r="V105" s="190"/>
      <c r="W105" s="190"/>
      <c r="X105" s="190"/>
      <c r="Y105" s="190"/>
      <c r="Z105" s="190"/>
      <c r="AA105" s="190"/>
      <c r="AB105" s="190"/>
      <c r="AC105" s="190"/>
      <c r="AD105" s="190"/>
      <c r="AE105" s="190"/>
      <c r="AF105" s="190"/>
      <c r="AG105" s="190"/>
      <c r="AH105" s="190"/>
      <c r="AI105" s="190"/>
      <c r="AJ105" s="190"/>
      <c r="AK105" s="190"/>
      <c r="AL105" s="190"/>
      <c r="AM105" s="190"/>
      <c r="AN105" s="190"/>
      <c r="AO105" s="190"/>
      <c r="AP105" s="190"/>
      <c r="AQ105" s="190"/>
      <c r="AR105" s="190"/>
      <c r="AS105" s="190"/>
      <c r="AT105" s="190"/>
      <c r="AU105" s="190"/>
      <c r="AV105" s="190"/>
      <c r="AW105" s="190"/>
      <c r="AX105" s="190"/>
      <c r="AY105" s="190"/>
      <c r="AZ105" s="190"/>
      <c r="BA105" s="190"/>
      <c r="BB105" s="190"/>
      <c r="BC105" s="190"/>
      <c r="BD105" s="190"/>
      <c r="BE105" s="190"/>
      <c r="BF105" s="190"/>
      <c r="BG105" s="190"/>
      <c r="BH105" s="190"/>
      <c r="BI105" s="190"/>
      <c r="BJ105" s="190"/>
      <c r="BK105" s="190"/>
      <c r="BL105" s="190"/>
      <c r="BM105" s="191">
        <v>6</v>
      </c>
    </row>
    <row r="106" spans="1:65">
      <c r="A106" s="30"/>
      <c r="B106" s="20" t="s">
        <v>192</v>
      </c>
      <c r="C106" s="12"/>
      <c r="D106" s="193">
        <v>25.200000000000003</v>
      </c>
      <c r="E106" s="189"/>
      <c r="F106" s="190"/>
      <c r="G106" s="190"/>
      <c r="H106" s="190"/>
      <c r="I106" s="190"/>
      <c r="J106" s="190"/>
      <c r="K106" s="190"/>
      <c r="L106" s="190"/>
      <c r="M106" s="190"/>
      <c r="N106" s="190"/>
      <c r="O106" s="190"/>
      <c r="P106" s="190"/>
      <c r="Q106" s="190"/>
      <c r="R106" s="190"/>
      <c r="S106" s="190"/>
      <c r="T106" s="190"/>
      <c r="U106" s="190"/>
      <c r="V106" s="190"/>
      <c r="W106" s="190"/>
      <c r="X106" s="190"/>
      <c r="Y106" s="190"/>
      <c r="Z106" s="190"/>
      <c r="AA106" s="190"/>
      <c r="AB106" s="190"/>
      <c r="AC106" s="190"/>
      <c r="AD106" s="190"/>
      <c r="AE106" s="190"/>
      <c r="AF106" s="190"/>
      <c r="AG106" s="190"/>
      <c r="AH106" s="190"/>
      <c r="AI106" s="190"/>
      <c r="AJ106" s="190"/>
      <c r="AK106" s="190"/>
      <c r="AL106" s="190"/>
      <c r="AM106" s="190"/>
      <c r="AN106" s="190"/>
      <c r="AO106" s="190"/>
      <c r="AP106" s="190"/>
      <c r="AQ106" s="190"/>
      <c r="AR106" s="190"/>
      <c r="AS106" s="190"/>
      <c r="AT106" s="190"/>
      <c r="AU106" s="190"/>
      <c r="AV106" s="190"/>
      <c r="AW106" s="190"/>
      <c r="AX106" s="190"/>
      <c r="AY106" s="190"/>
      <c r="AZ106" s="190"/>
      <c r="BA106" s="190"/>
      <c r="BB106" s="190"/>
      <c r="BC106" s="190"/>
      <c r="BD106" s="190"/>
      <c r="BE106" s="190"/>
      <c r="BF106" s="190"/>
      <c r="BG106" s="190"/>
      <c r="BH106" s="190"/>
      <c r="BI106" s="190"/>
      <c r="BJ106" s="190"/>
      <c r="BK106" s="190"/>
      <c r="BL106" s="190"/>
      <c r="BM106" s="191">
        <v>16</v>
      </c>
    </row>
    <row r="107" spans="1:65">
      <c r="A107" s="30"/>
      <c r="B107" s="3" t="s">
        <v>193</v>
      </c>
      <c r="C107" s="29"/>
      <c r="D107" s="194">
        <v>25.200000000000003</v>
      </c>
      <c r="E107" s="189"/>
      <c r="F107" s="190"/>
      <c r="G107" s="190"/>
      <c r="H107" s="190"/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190"/>
      <c r="W107" s="190"/>
      <c r="X107" s="190"/>
      <c r="Y107" s="190"/>
      <c r="Z107" s="190"/>
      <c r="AA107" s="190"/>
      <c r="AB107" s="190"/>
      <c r="AC107" s="190"/>
      <c r="AD107" s="190"/>
      <c r="AE107" s="190"/>
      <c r="AF107" s="190"/>
      <c r="AG107" s="190"/>
      <c r="AH107" s="190"/>
      <c r="AI107" s="190"/>
      <c r="AJ107" s="190"/>
      <c r="AK107" s="190"/>
      <c r="AL107" s="190"/>
      <c r="AM107" s="190"/>
      <c r="AN107" s="190"/>
      <c r="AO107" s="190"/>
      <c r="AP107" s="190"/>
      <c r="AQ107" s="190"/>
      <c r="AR107" s="190"/>
      <c r="AS107" s="190"/>
      <c r="AT107" s="190"/>
      <c r="AU107" s="190"/>
      <c r="AV107" s="190"/>
      <c r="AW107" s="190"/>
      <c r="AX107" s="190"/>
      <c r="AY107" s="190"/>
      <c r="AZ107" s="190"/>
      <c r="BA107" s="190"/>
      <c r="BB107" s="190"/>
      <c r="BC107" s="190"/>
      <c r="BD107" s="190"/>
      <c r="BE107" s="190"/>
      <c r="BF107" s="190"/>
      <c r="BG107" s="190"/>
      <c r="BH107" s="190"/>
      <c r="BI107" s="190"/>
      <c r="BJ107" s="190"/>
      <c r="BK107" s="190"/>
      <c r="BL107" s="190"/>
      <c r="BM107" s="191">
        <v>25.2</v>
      </c>
    </row>
    <row r="108" spans="1:65">
      <c r="A108" s="30"/>
      <c r="B108" s="3" t="s">
        <v>194</v>
      </c>
      <c r="C108" s="29"/>
      <c r="D108" s="194">
        <v>0.141421356237309</v>
      </c>
      <c r="E108" s="189"/>
      <c r="F108" s="190"/>
      <c r="G108" s="190"/>
      <c r="H108" s="190"/>
      <c r="I108" s="190"/>
      <c r="J108" s="190"/>
      <c r="K108" s="190"/>
      <c r="L108" s="190"/>
      <c r="M108" s="190"/>
      <c r="N108" s="190"/>
      <c r="O108" s="190"/>
      <c r="P108" s="190"/>
      <c r="Q108" s="190"/>
      <c r="R108" s="190"/>
      <c r="S108" s="190"/>
      <c r="T108" s="190"/>
      <c r="U108" s="190"/>
      <c r="V108" s="190"/>
      <c r="W108" s="190"/>
      <c r="X108" s="190"/>
      <c r="Y108" s="190"/>
      <c r="Z108" s="190"/>
      <c r="AA108" s="190"/>
      <c r="AB108" s="190"/>
      <c r="AC108" s="190"/>
      <c r="AD108" s="190"/>
      <c r="AE108" s="190"/>
      <c r="AF108" s="190"/>
      <c r="AG108" s="190"/>
      <c r="AH108" s="190"/>
      <c r="AI108" s="190"/>
      <c r="AJ108" s="190"/>
      <c r="AK108" s="190"/>
      <c r="AL108" s="190"/>
      <c r="AM108" s="190"/>
      <c r="AN108" s="190"/>
      <c r="AO108" s="190"/>
      <c r="AP108" s="190"/>
      <c r="AQ108" s="190"/>
      <c r="AR108" s="190"/>
      <c r="AS108" s="190"/>
      <c r="AT108" s="190"/>
      <c r="AU108" s="190"/>
      <c r="AV108" s="190"/>
      <c r="AW108" s="190"/>
      <c r="AX108" s="190"/>
      <c r="AY108" s="190"/>
      <c r="AZ108" s="190"/>
      <c r="BA108" s="190"/>
      <c r="BB108" s="190"/>
      <c r="BC108" s="190"/>
      <c r="BD108" s="190"/>
      <c r="BE108" s="190"/>
      <c r="BF108" s="190"/>
      <c r="BG108" s="190"/>
      <c r="BH108" s="190"/>
      <c r="BI108" s="190"/>
      <c r="BJ108" s="190"/>
      <c r="BK108" s="190"/>
      <c r="BL108" s="190"/>
      <c r="BM108" s="191">
        <v>27</v>
      </c>
    </row>
    <row r="109" spans="1:65">
      <c r="A109" s="30"/>
      <c r="B109" s="3" t="s">
        <v>74</v>
      </c>
      <c r="C109" s="29"/>
      <c r="D109" s="13">
        <v>5.6119585808455949E-3</v>
      </c>
      <c r="E109" s="14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0"/>
    </row>
    <row r="110" spans="1:65">
      <c r="A110" s="30"/>
      <c r="B110" s="3" t="s">
        <v>195</v>
      </c>
      <c r="C110" s="29"/>
      <c r="D110" s="13">
        <v>2.2204460492503131E-16</v>
      </c>
      <c r="E110" s="14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0"/>
    </row>
    <row r="111" spans="1:65">
      <c r="A111" s="30"/>
      <c r="B111" s="45" t="s">
        <v>196</v>
      </c>
      <c r="C111" s="46"/>
      <c r="D111" s="44" t="s">
        <v>197</v>
      </c>
      <c r="E111" s="14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0"/>
    </row>
    <row r="112" spans="1:65">
      <c r="B112" s="31"/>
      <c r="C112" s="20"/>
      <c r="D112" s="20"/>
      <c r="BM112" s="50"/>
    </row>
    <row r="113" spans="1:65" ht="15">
      <c r="B113" s="8" t="s">
        <v>309</v>
      </c>
      <c r="BM113" s="28" t="s">
        <v>209</v>
      </c>
    </row>
    <row r="114" spans="1:65" ht="15">
      <c r="A114" s="25" t="s">
        <v>47</v>
      </c>
      <c r="B114" s="18" t="s">
        <v>95</v>
      </c>
      <c r="C114" s="15" t="s">
        <v>96</v>
      </c>
      <c r="D114" s="16" t="s">
        <v>143</v>
      </c>
      <c r="E114" s="14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144</v>
      </c>
      <c r="C115" s="9" t="s">
        <v>144</v>
      </c>
      <c r="D115" s="141" t="s">
        <v>198</v>
      </c>
      <c r="E115" s="14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211</v>
      </c>
      <c r="E116" s="14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0</v>
      </c>
    </row>
    <row r="117" spans="1:65">
      <c r="A117" s="30"/>
      <c r="B117" s="19"/>
      <c r="C117" s="9"/>
      <c r="D117" s="26"/>
      <c r="E117" s="14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</v>
      </c>
    </row>
    <row r="118" spans="1:65">
      <c r="A118" s="30"/>
      <c r="B118" s="18">
        <v>1</v>
      </c>
      <c r="C118" s="14">
        <v>1</v>
      </c>
      <c r="D118" s="195">
        <v>170</v>
      </c>
      <c r="E118" s="196"/>
      <c r="F118" s="197"/>
      <c r="G118" s="197"/>
      <c r="H118" s="197"/>
      <c r="I118" s="197"/>
      <c r="J118" s="197"/>
      <c r="K118" s="197"/>
      <c r="L118" s="197"/>
      <c r="M118" s="197"/>
      <c r="N118" s="197"/>
      <c r="O118" s="197"/>
      <c r="P118" s="197"/>
      <c r="Q118" s="197"/>
      <c r="R118" s="197"/>
      <c r="S118" s="197"/>
      <c r="T118" s="197"/>
      <c r="U118" s="197"/>
      <c r="V118" s="197"/>
      <c r="W118" s="197"/>
      <c r="X118" s="197"/>
      <c r="Y118" s="197"/>
      <c r="Z118" s="197"/>
      <c r="AA118" s="197"/>
      <c r="AB118" s="197"/>
      <c r="AC118" s="197"/>
      <c r="AD118" s="197"/>
      <c r="AE118" s="197"/>
      <c r="AF118" s="197"/>
      <c r="AG118" s="197"/>
      <c r="AH118" s="197"/>
      <c r="AI118" s="197"/>
      <c r="AJ118" s="197"/>
      <c r="AK118" s="197"/>
      <c r="AL118" s="197"/>
      <c r="AM118" s="197"/>
      <c r="AN118" s="197"/>
      <c r="AO118" s="197"/>
      <c r="AP118" s="197"/>
      <c r="AQ118" s="197"/>
      <c r="AR118" s="197"/>
      <c r="AS118" s="197"/>
      <c r="AT118" s="197"/>
      <c r="AU118" s="197"/>
      <c r="AV118" s="197"/>
      <c r="AW118" s="197"/>
      <c r="AX118" s="197"/>
      <c r="AY118" s="197"/>
      <c r="AZ118" s="197"/>
      <c r="BA118" s="197"/>
      <c r="BB118" s="197"/>
      <c r="BC118" s="197"/>
      <c r="BD118" s="197"/>
      <c r="BE118" s="197"/>
      <c r="BF118" s="197"/>
      <c r="BG118" s="197"/>
      <c r="BH118" s="197"/>
      <c r="BI118" s="197"/>
      <c r="BJ118" s="197"/>
      <c r="BK118" s="197"/>
      <c r="BL118" s="197"/>
      <c r="BM118" s="198">
        <v>1</v>
      </c>
    </row>
    <row r="119" spans="1:65">
      <c r="A119" s="30"/>
      <c r="B119" s="19">
        <v>1</v>
      </c>
      <c r="C119" s="9">
        <v>2</v>
      </c>
      <c r="D119" s="199">
        <v>170</v>
      </c>
      <c r="E119" s="196"/>
      <c r="F119" s="197"/>
      <c r="G119" s="197"/>
      <c r="H119" s="197"/>
      <c r="I119" s="197"/>
      <c r="J119" s="197"/>
      <c r="K119" s="197"/>
      <c r="L119" s="197"/>
      <c r="M119" s="197"/>
      <c r="N119" s="197"/>
      <c r="O119" s="197"/>
      <c r="P119" s="197"/>
      <c r="Q119" s="197"/>
      <c r="R119" s="197"/>
      <c r="S119" s="197"/>
      <c r="T119" s="197"/>
      <c r="U119" s="197"/>
      <c r="V119" s="197"/>
      <c r="W119" s="197"/>
      <c r="X119" s="197"/>
      <c r="Y119" s="197"/>
      <c r="Z119" s="197"/>
      <c r="AA119" s="197"/>
      <c r="AB119" s="197"/>
      <c r="AC119" s="197"/>
      <c r="AD119" s="197"/>
      <c r="AE119" s="197"/>
      <c r="AF119" s="197"/>
      <c r="AG119" s="197"/>
      <c r="AH119" s="197"/>
      <c r="AI119" s="197"/>
      <c r="AJ119" s="197"/>
      <c r="AK119" s="197"/>
      <c r="AL119" s="197"/>
      <c r="AM119" s="197"/>
      <c r="AN119" s="197"/>
      <c r="AO119" s="197"/>
      <c r="AP119" s="197"/>
      <c r="AQ119" s="197"/>
      <c r="AR119" s="197"/>
      <c r="AS119" s="197"/>
      <c r="AT119" s="197"/>
      <c r="AU119" s="197"/>
      <c r="AV119" s="197"/>
      <c r="AW119" s="197"/>
      <c r="AX119" s="197"/>
      <c r="AY119" s="197"/>
      <c r="AZ119" s="197"/>
      <c r="BA119" s="197"/>
      <c r="BB119" s="197"/>
      <c r="BC119" s="197"/>
      <c r="BD119" s="197"/>
      <c r="BE119" s="197"/>
      <c r="BF119" s="197"/>
      <c r="BG119" s="197"/>
      <c r="BH119" s="197"/>
      <c r="BI119" s="197"/>
      <c r="BJ119" s="197"/>
      <c r="BK119" s="197"/>
      <c r="BL119" s="197"/>
      <c r="BM119" s="198">
        <v>22</v>
      </c>
    </row>
    <row r="120" spans="1:65">
      <c r="A120" s="30"/>
      <c r="B120" s="20" t="s">
        <v>192</v>
      </c>
      <c r="C120" s="12"/>
      <c r="D120" s="200">
        <v>170</v>
      </c>
      <c r="E120" s="196"/>
      <c r="F120" s="197"/>
      <c r="G120" s="197"/>
      <c r="H120" s="197"/>
      <c r="I120" s="197"/>
      <c r="J120" s="197"/>
      <c r="K120" s="197"/>
      <c r="L120" s="197"/>
      <c r="M120" s="197"/>
      <c r="N120" s="197"/>
      <c r="O120" s="197"/>
      <c r="P120" s="197"/>
      <c r="Q120" s="197"/>
      <c r="R120" s="197"/>
      <c r="S120" s="197"/>
      <c r="T120" s="197"/>
      <c r="U120" s="197"/>
      <c r="V120" s="197"/>
      <c r="W120" s="197"/>
      <c r="X120" s="197"/>
      <c r="Y120" s="197"/>
      <c r="Z120" s="197"/>
      <c r="AA120" s="197"/>
      <c r="AB120" s="197"/>
      <c r="AC120" s="197"/>
      <c r="AD120" s="197"/>
      <c r="AE120" s="197"/>
      <c r="AF120" s="197"/>
      <c r="AG120" s="197"/>
      <c r="AH120" s="197"/>
      <c r="AI120" s="197"/>
      <c r="AJ120" s="197"/>
      <c r="AK120" s="197"/>
      <c r="AL120" s="197"/>
      <c r="AM120" s="197"/>
      <c r="AN120" s="197"/>
      <c r="AO120" s="197"/>
      <c r="AP120" s="197"/>
      <c r="AQ120" s="197"/>
      <c r="AR120" s="197"/>
      <c r="AS120" s="197"/>
      <c r="AT120" s="197"/>
      <c r="AU120" s="197"/>
      <c r="AV120" s="197"/>
      <c r="AW120" s="197"/>
      <c r="AX120" s="197"/>
      <c r="AY120" s="197"/>
      <c r="AZ120" s="197"/>
      <c r="BA120" s="197"/>
      <c r="BB120" s="197"/>
      <c r="BC120" s="197"/>
      <c r="BD120" s="197"/>
      <c r="BE120" s="197"/>
      <c r="BF120" s="197"/>
      <c r="BG120" s="197"/>
      <c r="BH120" s="197"/>
      <c r="BI120" s="197"/>
      <c r="BJ120" s="197"/>
      <c r="BK120" s="197"/>
      <c r="BL120" s="197"/>
      <c r="BM120" s="198">
        <v>16</v>
      </c>
    </row>
    <row r="121" spans="1:65">
      <c r="A121" s="30"/>
      <c r="B121" s="3" t="s">
        <v>193</v>
      </c>
      <c r="C121" s="29"/>
      <c r="D121" s="199">
        <v>170</v>
      </c>
      <c r="E121" s="196"/>
      <c r="F121" s="197"/>
      <c r="G121" s="197"/>
      <c r="H121" s="197"/>
      <c r="I121" s="197"/>
      <c r="J121" s="197"/>
      <c r="K121" s="197"/>
      <c r="L121" s="197"/>
      <c r="M121" s="197"/>
      <c r="N121" s="197"/>
      <c r="O121" s="197"/>
      <c r="P121" s="197"/>
      <c r="Q121" s="197"/>
      <c r="R121" s="197"/>
      <c r="S121" s="197"/>
      <c r="T121" s="197"/>
      <c r="U121" s="197"/>
      <c r="V121" s="197"/>
      <c r="W121" s="197"/>
      <c r="X121" s="197"/>
      <c r="Y121" s="197"/>
      <c r="Z121" s="197"/>
      <c r="AA121" s="197"/>
      <c r="AB121" s="197"/>
      <c r="AC121" s="197"/>
      <c r="AD121" s="197"/>
      <c r="AE121" s="197"/>
      <c r="AF121" s="197"/>
      <c r="AG121" s="197"/>
      <c r="AH121" s="197"/>
      <c r="AI121" s="197"/>
      <c r="AJ121" s="197"/>
      <c r="AK121" s="197"/>
      <c r="AL121" s="197"/>
      <c r="AM121" s="197"/>
      <c r="AN121" s="197"/>
      <c r="AO121" s="197"/>
      <c r="AP121" s="197"/>
      <c r="AQ121" s="197"/>
      <c r="AR121" s="197"/>
      <c r="AS121" s="197"/>
      <c r="AT121" s="197"/>
      <c r="AU121" s="197"/>
      <c r="AV121" s="197"/>
      <c r="AW121" s="197"/>
      <c r="AX121" s="197"/>
      <c r="AY121" s="197"/>
      <c r="AZ121" s="197"/>
      <c r="BA121" s="197"/>
      <c r="BB121" s="197"/>
      <c r="BC121" s="197"/>
      <c r="BD121" s="197"/>
      <c r="BE121" s="197"/>
      <c r="BF121" s="197"/>
      <c r="BG121" s="197"/>
      <c r="BH121" s="197"/>
      <c r="BI121" s="197"/>
      <c r="BJ121" s="197"/>
      <c r="BK121" s="197"/>
      <c r="BL121" s="197"/>
      <c r="BM121" s="198">
        <v>170</v>
      </c>
    </row>
    <row r="122" spans="1:65">
      <c r="A122" s="30"/>
      <c r="B122" s="3" t="s">
        <v>194</v>
      </c>
      <c r="C122" s="29"/>
      <c r="D122" s="199">
        <v>0</v>
      </c>
      <c r="E122" s="196"/>
      <c r="F122" s="197"/>
      <c r="G122" s="197"/>
      <c r="H122" s="197"/>
      <c r="I122" s="197"/>
      <c r="J122" s="197"/>
      <c r="K122" s="197"/>
      <c r="L122" s="197"/>
      <c r="M122" s="197"/>
      <c r="N122" s="197"/>
      <c r="O122" s="197"/>
      <c r="P122" s="197"/>
      <c r="Q122" s="197"/>
      <c r="R122" s="197"/>
      <c r="S122" s="197"/>
      <c r="T122" s="197"/>
      <c r="U122" s="197"/>
      <c r="V122" s="197"/>
      <c r="W122" s="197"/>
      <c r="X122" s="197"/>
      <c r="Y122" s="197"/>
      <c r="Z122" s="197"/>
      <c r="AA122" s="197"/>
      <c r="AB122" s="197"/>
      <c r="AC122" s="197"/>
      <c r="AD122" s="197"/>
      <c r="AE122" s="197"/>
      <c r="AF122" s="197"/>
      <c r="AG122" s="197"/>
      <c r="AH122" s="197"/>
      <c r="AI122" s="197"/>
      <c r="AJ122" s="197"/>
      <c r="AK122" s="197"/>
      <c r="AL122" s="197"/>
      <c r="AM122" s="197"/>
      <c r="AN122" s="197"/>
      <c r="AO122" s="197"/>
      <c r="AP122" s="197"/>
      <c r="AQ122" s="197"/>
      <c r="AR122" s="197"/>
      <c r="AS122" s="197"/>
      <c r="AT122" s="197"/>
      <c r="AU122" s="197"/>
      <c r="AV122" s="197"/>
      <c r="AW122" s="197"/>
      <c r="AX122" s="197"/>
      <c r="AY122" s="197"/>
      <c r="AZ122" s="197"/>
      <c r="BA122" s="197"/>
      <c r="BB122" s="197"/>
      <c r="BC122" s="197"/>
      <c r="BD122" s="197"/>
      <c r="BE122" s="197"/>
      <c r="BF122" s="197"/>
      <c r="BG122" s="197"/>
      <c r="BH122" s="197"/>
      <c r="BI122" s="197"/>
      <c r="BJ122" s="197"/>
      <c r="BK122" s="197"/>
      <c r="BL122" s="197"/>
      <c r="BM122" s="198">
        <v>28</v>
      </c>
    </row>
    <row r="123" spans="1:65">
      <c r="A123" s="30"/>
      <c r="B123" s="3" t="s">
        <v>74</v>
      </c>
      <c r="C123" s="29"/>
      <c r="D123" s="13">
        <v>0</v>
      </c>
      <c r="E123" s="14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0"/>
    </row>
    <row r="124" spans="1:65">
      <c r="A124" s="30"/>
      <c r="B124" s="3" t="s">
        <v>195</v>
      </c>
      <c r="C124" s="29"/>
      <c r="D124" s="13">
        <v>0</v>
      </c>
      <c r="E124" s="14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0"/>
    </row>
    <row r="125" spans="1:65">
      <c r="A125" s="30"/>
      <c r="B125" s="45" t="s">
        <v>196</v>
      </c>
      <c r="C125" s="46"/>
      <c r="D125" s="44" t="s">
        <v>197</v>
      </c>
      <c r="E125" s="14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0"/>
    </row>
    <row r="126" spans="1:65">
      <c r="B126" s="31"/>
      <c r="C126" s="20"/>
      <c r="D126" s="20"/>
      <c r="BM126" s="50"/>
    </row>
    <row r="127" spans="1:65" ht="15">
      <c r="B127" s="8" t="s">
        <v>310</v>
      </c>
      <c r="BM127" s="28" t="s">
        <v>209</v>
      </c>
    </row>
    <row r="128" spans="1:65" ht="15">
      <c r="A128" s="25" t="s">
        <v>27</v>
      </c>
      <c r="B128" s="18" t="s">
        <v>95</v>
      </c>
      <c r="C128" s="15" t="s">
        <v>96</v>
      </c>
      <c r="D128" s="16" t="s">
        <v>143</v>
      </c>
      <c r="E128" s="14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144</v>
      </c>
      <c r="C129" s="9" t="s">
        <v>144</v>
      </c>
      <c r="D129" s="141" t="s">
        <v>198</v>
      </c>
      <c r="E129" s="14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211</v>
      </c>
      <c r="E130" s="14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4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4.72</v>
      </c>
      <c r="E132" s="14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4.67</v>
      </c>
      <c r="E133" s="14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23</v>
      </c>
    </row>
    <row r="134" spans="1:65">
      <c r="A134" s="30"/>
      <c r="B134" s="20" t="s">
        <v>192</v>
      </c>
      <c r="C134" s="12"/>
      <c r="D134" s="23">
        <v>4.6950000000000003</v>
      </c>
      <c r="E134" s="14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193</v>
      </c>
      <c r="C135" s="29"/>
      <c r="D135" s="11">
        <v>4.6950000000000003</v>
      </c>
      <c r="E135" s="14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4.6950000000000003</v>
      </c>
    </row>
    <row r="136" spans="1:65">
      <c r="A136" s="30"/>
      <c r="B136" s="3" t="s">
        <v>194</v>
      </c>
      <c r="C136" s="29"/>
      <c r="D136" s="24">
        <v>3.5355339059327251E-2</v>
      </c>
      <c r="E136" s="14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29</v>
      </c>
    </row>
    <row r="137" spans="1:65">
      <c r="A137" s="30"/>
      <c r="B137" s="3" t="s">
        <v>74</v>
      </c>
      <c r="C137" s="29"/>
      <c r="D137" s="13">
        <v>7.5304236548087858E-3</v>
      </c>
      <c r="E137" s="14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0"/>
    </row>
    <row r="138" spans="1:65">
      <c r="A138" s="30"/>
      <c r="B138" s="3" t="s">
        <v>195</v>
      </c>
      <c r="C138" s="29"/>
      <c r="D138" s="13">
        <v>0</v>
      </c>
      <c r="E138" s="14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0"/>
    </row>
    <row r="139" spans="1:65">
      <c r="A139" s="30"/>
      <c r="B139" s="45" t="s">
        <v>196</v>
      </c>
      <c r="C139" s="46"/>
      <c r="D139" s="44" t="s">
        <v>197</v>
      </c>
      <c r="E139" s="14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0"/>
    </row>
    <row r="140" spans="1:65">
      <c r="B140" s="31"/>
      <c r="C140" s="20"/>
      <c r="D140" s="20"/>
      <c r="BM140" s="50"/>
    </row>
    <row r="141" spans="1:65" ht="15">
      <c r="B141" s="8" t="s">
        <v>311</v>
      </c>
      <c r="BM141" s="28" t="s">
        <v>209</v>
      </c>
    </row>
    <row r="142" spans="1:65" ht="15">
      <c r="A142" s="25" t="s">
        <v>0</v>
      </c>
      <c r="B142" s="18" t="s">
        <v>95</v>
      </c>
      <c r="C142" s="15" t="s">
        <v>96</v>
      </c>
      <c r="D142" s="16" t="s">
        <v>143</v>
      </c>
      <c r="E142" s="14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144</v>
      </c>
      <c r="C143" s="9" t="s">
        <v>144</v>
      </c>
      <c r="D143" s="141" t="s">
        <v>198</v>
      </c>
      <c r="E143" s="14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211</v>
      </c>
      <c r="E144" s="14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1</v>
      </c>
    </row>
    <row r="145" spans="1:65">
      <c r="A145" s="30"/>
      <c r="B145" s="19"/>
      <c r="C145" s="9"/>
      <c r="D145" s="26"/>
      <c r="E145" s="14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1</v>
      </c>
    </row>
    <row r="146" spans="1:65">
      <c r="A146" s="30"/>
      <c r="B146" s="18">
        <v>1</v>
      </c>
      <c r="C146" s="14">
        <v>1</v>
      </c>
      <c r="D146" s="201">
        <v>32</v>
      </c>
      <c r="E146" s="189"/>
      <c r="F146" s="190"/>
      <c r="G146" s="190"/>
      <c r="H146" s="190"/>
      <c r="I146" s="190"/>
      <c r="J146" s="190"/>
      <c r="K146" s="190"/>
      <c r="L146" s="190"/>
      <c r="M146" s="190"/>
      <c r="N146" s="190"/>
      <c r="O146" s="190"/>
      <c r="P146" s="190"/>
      <c r="Q146" s="190"/>
      <c r="R146" s="190"/>
      <c r="S146" s="190"/>
      <c r="T146" s="190"/>
      <c r="U146" s="190"/>
      <c r="V146" s="190"/>
      <c r="W146" s="190"/>
      <c r="X146" s="190"/>
      <c r="Y146" s="190"/>
      <c r="Z146" s="190"/>
      <c r="AA146" s="190"/>
      <c r="AB146" s="190"/>
      <c r="AC146" s="190"/>
      <c r="AD146" s="190"/>
      <c r="AE146" s="190"/>
      <c r="AF146" s="190"/>
      <c r="AG146" s="190"/>
      <c r="AH146" s="190"/>
      <c r="AI146" s="190"/>
      <c r="AJ146" s="190"/>
      <c r="AK146" s="190"/>
      <c r="AL146" s="190"/>
      <c r="AM146" s="190"/>
      <c r="AN146" s="190"/>
      <c r="AO146" s="190"/>
      <c r="AP146" s="190"/>
      <c r="AQ146" s="190"/>
      <c r="AR146" s="190"/>
      <c r="AS146" s="190"/>
      <c r="AT146" s="190"/>
      <c r="AU146" s="190"/>
      <c r="AV146" s="190"/>
      <c r="AW146" s="190"/>
      <c r="AX146" s="190"/>
      <c r="AY146" s="190"/>
      <c r="AZ146" s="190"/>
      <c r="BA146" s="190"/>
      <c r="BB146" s="190"/>
      <c r="BC146" s="190"/>
      <c r="BD146" s="190"/>
      <c r="BE146" s="190"/>
      <c r="BF146" s="190"/>
      <c r="BG146" s="190"/>
      <c r="BH146" s="190"/>
      <c r="BI146" s="190"/>
      <c r="BJ146" s="190"/>
      <c r="BK146" s="190"/>
      <c r="BL146" s="190"/>
      <c r="BM146" s="191">
        <v>1</v>
      </c>
    </row>
    <row r="147" spans="1:65">
      <c r="A147" s="30"/>
      <c r="B147" s="19">
        <v>1</v>
      </c>
      <c r="C147" s="9">
        <v>2</v>
      </c>
      <c r="D147" s="194">
        <v>32</v>
      </c>
      <c r="E147" s="189"/>
      <c r="F147" s="190"/>
      <c r="G147" s="190"/>
      <c r="H147" s="190"/>
      <c r="I147" s="190"/>
      <c r="J147" s="190"/>
      <c r="K147" s="190"/>
      <c r="L147" s="190"/>
      <c r="M147" s="190"/>
      <c r="N147" s="190"/>
      <c r="O147" s="190"/>
      <c r="P147" s="190"/>
      <c r="Q147" s="190"/>
      <c r="R147" s="190"/>
      <c r="S147" s="190"/>
      <c r="T147" s="190"/>
      <c r="U147" s="190"/>
      <c r="V147" s="190"/>
      <c r="W147" s="190"/>
      <c r="X147" s="190"/>
      <c r="Y147" s="190"/>
      <c r="Z147" s="190"/>
      <c r="AA147" s="190"/>
      <c r="AB147" s="190"/>
      <c r="AC147" s="190"/>
      <c r="AD147" s="190"/>
      <c r="AE147" s="190"/>
      <c r="AF147" s="190"/>
      <c r="AG147" s="190"/>
      <c r="AH147" s="190"/>
      <c r="AI147" s="190"/>
      <c r="AJ147" s="190"/>
      <c r="AK147" s="190"/>
      <c r="AL147" s="190"/>
      <c r="AM147" s="190"/>
      <c r="AN147" s="190"/>
      <c r="AO147" s="190"/>
      <c r="AP147" s="190"/>
      <c r="AQ147" s="190"/>
      <c r="AR147" s="190"/>
      <c r="AS147" s="190"/>
      <c r="AT147" s="190"/>
      <c r="AU147" s="190"/>
      <c r="AV147" s="190"/>
      <c r="AW147" s="190"/>
      <c r="AX147" s="190"/>
      <c r="AY147" s="190"/>
      <c r="AZ147" s="190"/>
      <c r="BA147" s="190"/>
      <c r="BB147" s="190"/>
      <c r="BC147" s="190"/>
      <c r="BD147" s="190"/>
      <c r="BE147" s="190"/>
      <c r="BF147" s="190"/>
      <c r="BG147" s="190"/>
      <c r="BH147" s="190"/>
      <c r="BI147" s="190"/>
      <c r="BJ147" s="190"/>
      <c r="BK147" s="190"/>
      <c r="BL147" s="190"/>
      <c r="BM147" s="191">
        <v>8</v>
      </c>
    </row>
    <row r="148" spans="1:65">
      <c r="A148" s="30"/>
      <c r="B148" s="20" t="s">
        <v>192</v>
      </c>
      <c r="C148" s="12"/>
      <c r="D148" s="193">
        <v>32</v>
      </c>
      <c r="E148" s="189"/>
      <c r="F148" s="190"/>
      <c r="G148" s="190"/>
      <c r="H148" s="190"/>
      <c r="I148" s="190"/>
      <c r="J148" s="190"/>
      <c r="K148" s="190"/>
      <c r="L148" s="190"/>
      <c r="M148" s="190"/>
      <c r="N148" s="190"/>
      <c r="O148" s="190"/>
      <c r="P148" s="190"/>
      <c r="Q148" s="190"/>
      <c r="R148" s="190"/>
      <c r="S148" s="190"/>
      <c r="T148" s="190"/>
      <c r="U148" s="190"/>
      <c r="V148" s="190"/>
      <c r="W148" s="190"/>
      <c r="X148" s="190"/>
      <c r="Y148" s="190"/>
      <c r="Z148" s="190"/>
      <c r="AA148" s="190"/>
      <c r="AB148" s="190"/>
      <c r="AC148" s="190"/>
      <c r="AD148" s="190"/>
      <c r="AE148" s="190"/>
      <c r="AF148" s="190"/>
      <c r="AG148" s="190"/>
      <c r="AH148" s="190"/>
      <c r="AI148" s="190"/>
      <c r="AJ148" s="190"/>
      <c r="AK148" s="190"/>
      <c r="AL148" s="190"/>
      <c r="AM148" s="190"/>
      <c r="AN148" s="190"/>
      <c r="AO148" s="190"/>
      <c r="AP148" s="190"/>
      <c r="AQ148" s="190"/>
      <c r="AR148" s="190"/>
      <c r="AS148" s="190"/>
      <c r="AT148" s="190"/>
      <c r="AU148" s="190"/>
      <c r="AV148" s="190"/>
      <c r="AW148" s="190"/>
      <c r="AX148" s="190"/>
      <c r="AY148" s="190"/>
      <c r="AZ148" s="190"/>
      <c r="BA148" s="190"/>
      <c r="BB148" s="190"/>
      <c r="BC148" s="190"/>
      <c r="BD148" s="190"/>
      <c r="BE148" s="190"/>
      <c r="BF148" s="190"/>
      <c r="BG148" s="190"/>
      <c r="BH148" s="190"/>
      <c r="BI148" s="190"/>
      <c r="BJ148" s="190"/>
      <c r="BK148" s="190"/>
      <c r="BL148" s="190"/>
      <c r="BM148" s="191">
        <v>16</v>
      </c>
    </row>
    <row r="149" spans="1:65">
      <c r="A149" s="30"/>
      <c r="B149" s="3" t="s">
        <v>193</v>
      </c>
      <c r="C149" s="29"/>
      <c r="D149" s="194">
        <v>32</v>
      </c>
      <c r="E149" s="189"/>
      <c r="F149" s="190"/>
      <c r="G149" s="190"/>
      <c r="H149" s="190"/>
      <c r="I149" s="190"/>
      <c r="J149" s="190"/>
      <c r="K149" s="190"/>
      <c r="L149" s="190"/>
      <c r="M149" s="190"/>
      <c r="N149" s="190"/>
      <c r="O149" s="190"/>
      <c r="P149" s="190"/>
      <c r="Q149" s="190"/>
      <c r="R149" s="190"/>
      <c r="S149" s="190"/>
      <c r="T149" s="190"/>
      <c r="U149" s="190"/>
      <c r="V149" s="190"/>
      <c r="W149" s="190"/>
      <c r="X149" s="190"/>
      <c r="Y149" s="190"/>
      <c r="Z149" s="190"/>
      <c r="AA149" s="190"/>
      <c r="AB149" s="190"/>
      <c r="AC149" s="190"/>
      <c r="AD149" s="190"/>
      <c r="AE149" s="190"/>
      <c r="AF149" s="190"/>
      <c r="AG149" s="190"/>
      <c r="AH149" s="190"/>
      <c r="AI149" s="190"/>
      <c r="AJ149" s="190"/>
      <c r="AK149" s="190"/>
      <c r="AL149" s="190"/>
      <c r="AM149" s="190"/>
      <c r="AN149" s="190"/>
      <c r="AO149" s="190"/>
      <c r="AP149" s="190"/>
      <c r="AQ149" s="190"/>
      <c r="AR149" s="190"/>
      <c r="AS149" s="190"/>
      <c r="AT149" s="190"/>
      <c r="AU149" s="190"/>
      <c r="AV149" s="190"/>
      <c r="AW149" s="190"/>
      <c r="AX149" s="190"/>
      <c r="AY149" s="190"/>
      <c r="AZ149" s="190"/>
      <c r="BA149" s="190"/>
      <c r="BB149" s="190"/>
      <c r="BC149" s="190"/>
      <c r="BD149" s="190"/>
      <c r="BE149" s="190"/>
      <c r="BF149" s="190"/>
      <c r="BG149" s="190"/>
      <c r="BH149" s="190"/>
      <c r="BI149" s="190"/>
      <c r="BJ149" s="190"/>
      <c r="BK149" s="190"/>
      <c r="BL149" s="190"/>
      <c r="BM149" s="191">
        <v>32</v>
      </c>
    </row>
    <row r="150" spans="1:65">
      <c r="A150" s="30"/>
      <c r="B150" s="3" t="s">
        <v>194</v>
      </c>
      <c r="C150" s="29"/>
      <c r="D150" s="194">
        <v>0</v>
      </c>
      <c r="E150" s="189"/>
      <c r="F150" s="190"/>
      <c r="G150" s="190"/>
      <c r="H150" s="190"/>
      <c r="I150" s="190"/>
      <c r="J150" s="190"/>
      <c r="K150" s="190"/>
      <c r="L150" s="190"/>
      <c r="M150" s="190"/>
      <c r="N150" s="190"/>
      <c r="O150" s="190"/>
      <c r="P150" s="190"/>
      <c r="Q150" s="190"/>
      <c r="R150" s="190"/>
      <c r="S150" s="190"/>
      <c r="T150" s="190"/>
      <c r="U150" s="190"/>
      <c r="V150" s="190"/>
      <c r="W150" s="190"/>
      <c r="X150" s="190"/>
      <c r="Y150" s="190"/>
      <c r="Z150" s="190"/>
      <c r="AA150" s="190"/>
      <c r="AB150" s="190"/>
      <c r="AC150" s="190"/>
      <c r="AD150" s="190"/>
      <c r="AE150" s="190"/>
      <c r="AF150" s="190"/>
      <c r="AG150" s="190"/>
      <c r="AH150" s="190"/>
      <c r="AI150" s="190"/>
      <c r="AJ150" s="190"/>
      <c r="AK150" s="190"/>
      <c r="AL150" s="190"/>
      <c r="AM150" s="190"/>
      <c r="AN150" s="190"/>
      <c r="AO150" s="190"/>
      <c r="AP150" s="190"/>
      <c r="AQ150" s="190"/>
      <c r="AR150" s="190"/>
      <c r="AS150" s="190"/>
      <c r="AT150" s="190"/>
      <c r="AU150" s="190"/>
      <c r="AV150" s="190"/>
      <c r="AW150" s="190"/>
      <c r="AX150" s="190"/>
      <c r="AY150" s="190"/>
      <c r="AZ150" s="190"/>
      <c r="BA150" s="190"/>
      <c r="BB150" s="190"/>
      <c r="BC150" s="190"/>
      <c r="BD150" s="190"/>
      <c r="BE150" s="190"/>
      <c r="BF150" s="190"/>
      <c r="BG150" s="190"/>
      <c r="BH150" s="190"/>
      <c r="BI150" s="190"/>
      <c r="BJ150" s="190"/>
      <c r="BK150" s="190"/>
      <c r="BL150" s="190"/>
      <c r="BM150" s="191">
        <v>30</v>
      </c>
    </row>
    <row r="151" spans="1:65">
      <c r="A151" s="30"/>
      <c r="B151" s="3" t="s">
        <v>74</v>
      </c>
      <c r="C151" s="29"/>
      <c r="D151" s="13">
        <v>0</v>
      </c>
      <c r="E151" s="14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0"/>
    </row>
    <row r="152" spans="1:65">
      <c r="A152" s="30"/>
      <c r="B152" s="3" t="s">
        <v>195</v>
      </c>
      <c r="C152" s="29"/>
      <c r="D152" s="13">
        <v>0</v>
      </c>
      <c r="E152" s="14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0"/>
    </row>
    <row r="153" spans="1:65">
      <c r="A153" s="30"/>
      <c r="B153" s="45" t="s">
        <v>196</v>
      </c>
      <c r="C153" s="46"/>
      <c r="D153" s="44" t="s">
        <v>197</v>
      </c>
      <c r="E153" s="14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0"/>
    </row>
    <row r="154" spans="1:65">
      <c r="B154" s="31"/>
      <c r="C154" s="20"/>
      <c r="D154" s="20"/>
      <c r="BM154" s="50"/>
    </row>
    <row r="155" spans="1:65" ht="15">
      <c r="B155" s="8" t="s">
        <v>312</v>
      </c>
      <c r="BM155" s="28" t="s">
        <v>209</v>
      </c>
    </row>
    <row r="156" spans="1:65" ht="15">
      <c r="A156" s="25" t="s">
        <v>32</v>
      </c>
      <c r="B156" s="18" t="s">
        <v>95</v>
      </c>
      <c r="C156" s="15" t="s">
        <v>96</v>
      </c>
      <c r="D156" s="16" t="s">
        <v>143</v>
      </c>
      <c r="E156" s="14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144</v>
      </c>
      <c r="C157" s="9" t="s">
        <v>144</v>
      </c>
      <c r="D157" s="141" t="s">
        <v>198</v>
      </c>
      <c r="E157" s="14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211</v>
      </c>
      <c r="E158" s="14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4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4.92</v>
      </c>
      <c r="E160" s="14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4.82</v>
      </c>
      <c r="E161" s="14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25</v>
      </c>
    </row>
    <row r="162" spans="1:65">
      <c r="A162" s="30"/>
      <c r="B162" s="20" t="s">
        <v>192</v>
      </c>
      <c r="C162" s="12"/>
      <c r="D162" s="23">
        <v>4.87</v>
      </c>
      <c r="E162" s="14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193</v>
      </c>
      <c r="C163" s="29"/>
      <c r="D163" s="11">
        <v>4.87</v>
      </c>
      <c r="E163" s="14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4.87</v>
      </c>
    </row>
    <row r="164" spans="1:65">
      <c r="A164" s="30"/>
      <c r="B164" s="3" t="s">
        <v>194</v>
      </c>
      <c r="C164" s="29"/>
      <c r="D164" s="24">
        <v>7.0710678118654502E-2</v>
      </c>
      <c r="E164" s="14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31</v>
      </c>
    </row>
    <row r="165" spans="1:65">
      <c r="A165" s="30"/>
      <c r="B165" s="3" t="s">
        <v>74</v>
      </c>
      <c r="C165" s="29"/>
      <c r="D165" s="13">
        <v>1.4519646430935215E-2</v>
      </c>
      <c r="E165" s="14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0"/>
    </row>
    <row r="166" spans="1:65">
      <c r="A166" s="30"/>
      <c r="B166" s="3" t="s">
        <v>195</v>
      </c>
      <c r="C166" s="29"/>
      <c r="D166" s="13">
        <v>0</v>
      </c>
      <c r="E166" s="14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0"/>
    </row>
    <row r="167" spans="1:65">
      <c r="A167" s="30"/>
      <c r="B167" s="45" t="s">
        <v>196</v>
      </c>
      <c r="C167" s="46"/>
      <c r="D167" s="44" t="s">
        <v>197</v>
      </c>
      <c r="E167" s="14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0"/>
    </row>
    <row r="168" spans="1:65">
      <c r="B168" s="31"/>
      <c r="C168" s="20"/>
      <c r="D168" s="20"/>
      <c r="BM168" s="50"/>
    </row>
    <row r="169" spans="1:65" ht="15">
      <c r="B169" s="8" t="s">
        <v>313</v>
      </c>
      <c r="BM169" s="28" t="s">
        <v>209</v>
      </c>
    </row>
    <row r="170" spans="1:65" ht="15">
      <c r="A170" s="25" t="s">
        <v>35</v>
      </c>
      <c r="B170" s="18" t="s">
        <v>95</v>
      </c>
      <c r="C170" s="15" t="s">
        <v>96</v>
      </c>
      <c r="D170" s="16" t="s">
        <v>143</v>
      </c>
      <c r="E170" s="14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144</v>
      </c>
      <c r="C171" s="9" t="s">
        <v>144</v>
      </c>
      <c r="D171" s="141" t="s">
        <v>198</v>
      </c>
      <c r="E171" s="14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211</v>
      </c>
      <c r="E172" s="14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4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2.71</v>
      </c>
      <c r="E174" s="14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2.7</v>
      </c>
      <c r="E175" s="14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26</v>
      </c>
    </row>
    <row r="176" spans="1:65">
      <c r="A176" s="30"/>
      <c r="B176" s="20" t="s">
        <v>192</v>
      </c>
      <c r="C176" s="12"/>
      <c r="D176" s="23">
        <v>2.7050000000000001</v>
      </c>
      <c r="E176" s="14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193</v>
      </c>
      <c r="C177" s="29"/>
      <c r="D177" s="11">
        <v>2.7050000000000001</v>
      </c>
      <c r="E177" s="14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2.7050000000000001</v>
      </c>
    </row>
    <row r="178" spans="1:65">
      <c r="A178" s="30"/>
      <c r="B178" s="3" t="s">
        <v>194</v>
      </c>
      <c r="C178" s="29"/>
      <c r="D178" s="24">
        <v>7.0710678118653244E-3</v>
      </c>
      <c r="E178" s="14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32</v>
      </c>
    </row>
    <row r="179" spans="1:65">
      <c r="A179" s="30"/>
      <c r="B179" s="3" t="s">
        <v>74</v>
      </c>
      <c r="C179" s="29"/>
      <c r="D179" s="13">
        <v>2.6140731282311737E-3</v>
      </c>
      <c r="E179" s="14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0"/>
    </row>
    <row r="180" spans="1:65">
      <c r="A180" s="30"/>
      <c r="B180" s="3" t="s">
        <v>195</v>
      </c>
      <c r="C180" s="29"/>
      <c r="D180" s="13">
        <v>0</v>
      </c>
      <c r="E180" s="14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0"/>
    </row>
    <row r="181" spans="1:65">
      <c r="A181" s="30"/>
      <c r="B181" s="45" t="s">
        <v>196</v>
      </c>
      <c r="C181" s="46"/>
      <c r="D181" s="44" t="s">
        <v>197</v>
      </c>
      <c r="E181" s="14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0"/>
    </row>
    <row r="182" spans="1:65">
      <c r="B182" s="31"/>
      <c r="C182" s="20"/>
      <c r="D182" s="20"/>
      <c r="BM182" s="50"/>
    </row>
    <row r="183" spans="1:65" ht="15">
      <c r="B183" s="8" t="s">
        <v>314</v>
      </c>
      <c r="BM183" s="28" t="s">
        <v>209</v>
      </c>
    </row>
    <row r="184" spans="1:65" ht="15">
      <c r="A184" s="25" t="s">
        <v>38</v>
      </c>
      <c r="B184" s="18" t="s">
        <v>95</v>
      </c>
      <c r="C184" s="15" t="s">
        <v>96</v>
      </c>
      <c r="D184" s="16" t="s">
        <v>143</v>
      </c>
      <c r="E184" s="14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144</v>
      </c>
      <c r="C185" s="9" t="s">
        <v>144</v>
      </c>
      <c r="D185" s="141" t="s">
        <v>198</v>
      </c>
      <c r="E185" s="14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211</v>
      </c>
      <c r="E186" s="14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4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1.36</v>
      </c>
      <c r="E188" s="14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1.32</v>
      </c>
      <c r="E189" s="14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27</v>
      </c>
    </row>
    <row r="190" spans="1:65">
      <c r="A190" s="30"/>
      <c r="B190" s="20" t="s">
        <v>192</v>
      </c>
      <c r="C190" s="12"/>
      <c r="D190" s="23">
        <v>1.34</v>
      </c>
      <c r="E190" s="14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193</v>
      </c>
      <c r="C191" s="29"/>
      <c r="D191" s="11">
        <v>1.34</v>
      </c>
      <c r="E191" s="14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1.34</v>
      </c>
    </row>
    <row r="192" spans="1:65">
      <c r="A192" s="30"/>
      <c r="B192" s="3" t="s">
        <v>194</v>
      </c>
      <c r="C192" s="29"/>
      <c r="D192" s="24">
        <v>2.8284271247461926E-2</v>
      </c>
      <c r="E192" s="14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33</v>
      </c>
    </row>
    <row r="193" spans="1:65">
      <c r="A193" s="30"/>
      <c r="B193" s="3" t="s">
        <v>74</v>
      </c>
      <c r="C193" s="29"/>
      <c r="D193" s="13">
        <v>2.1107665110046213E-2</v>
      </c>
      <c r="E193" s="14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0"/>
    </row>
    <row r="194" spans="1:65">
      <c r="A194" s="30"/>
      <c r="B194" s="3" t="s">
        <v>195</v>
      </c>
      <c r="C194" s="29"/>
      <c r="D194" s="13">
        <v>0</v>
      </c>
      <c r="E194" s="14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0"/>
    </row>
    <row r="195" spans="1:65">
      <c r="A195" s="30"/>
      <c r="B195" s="45" t="s">
        <v>196</v>
      </c>
      <c r="C195" s="46"/>
      <c r="D195" s="44" t="s">
        <v>197</v>
      </c>
      <c r="E195" s="14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0"/>
    </row>
    <row r="196" spans="1:65">
      <c r="B196" s="31"/>
      <c r="C196" s="20"/>
      <c r="D196" s="20"/>
      <c r="BM196" s="50"/>
    </row>
    <row r="197" spans="1:65" ht="15">
      <c r="B197" s="8" t="s">
        <v>315</v>
      </c>
      <c r="BM197" s="28" t="s">
        <v>209</v>
      </c>
    </row>
    <row r="198" spans="1:65" ht="15">
      <c r="A198" s="25" t="s">
        <v>41</v>
      </c>
      <c r="B198" s="18" t="s">
        <v>95</v>
      </c>
      <c r="C198" s="15" t="s">
        <v>96</v>
      </c>
      <c r="D198" s="16" t="s">
        <v>143</v>
      </c>
      <c r="E198" s="14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144</v>
      </c>
      <c r="C199" s="9" t="s">
        <v>144</v>
      </c>
      <c r="D199" s="141" t="s">
        <v>198</v>
      </c>
      <c r="E199" s="14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211</v>
      </c>
      <c r="E200" s="14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4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01">
        <v>16.399999999999999</v>
      </c>
      <c r="E202" s="189"/>
      <c r="F202" s="190"/>
      <c r="G202" s="190"/>
      <c r="H202" s="190"/>
      <c r="I202" s="190"/>
      <c r="J202" s="190"/>
      <c r="K202" s="190"/>
      <c r="L202" s="190"/>
      <c r="M202" s="190"/>
      <c r="N202" s="190"/>
      <c r="O202" s="190"/>
      <c r="P202" s="190"/>
      <c r="Q202" s="190"/>
      <c r="R202" s="190"/>
      <c r="S202" s="190"/>
      <c r="T202" s="190"/>
      <c r="U202" s="190"/>
      <c r="V202" s="190"/>
      <c r="W202" s="190"/>
      <c r="X202" s="190"/>
      <c r="Y202" s="190"/>
      <c r="Z202" s="190"/>
      <c r="AA202" s="190"/>
      <c r="AB202" s="190"/>
      <c r="AC202" s="190"/>
      <c r="AD202" s="190"/>
      <c r="AE202" s="190"/>
      <c r="AF202" s="190"/>
      <c r="AG202" s="190"/>
      <c r="AH202" s="190"/>
      <c r="AI202" s="190"/>
      <c r="AJ202" s="190"/>
      <c r="AK202" s="190"/>
      <c r="AL202" s="190"/>
      <c r="AM202" s="190"/>
      <c r="AN202" s="190"/>
      <c r="AO202" s="190"/>
      <c r="AP202" s="190"/>
      <c r="AQ202" s="190"/>
      <c r="AR202" s="190"/>
      <c r="AS202" s="190"/>
      <c r="AT202" s="190"/>
      <c r="AU202" s="190"/>
      <c r="AV202" s="190"/>
      <c r="AW202" s="190"/>
      <c r="AX202" s="190"/>
      <c r="AY202" s="190"/>
      <c r="AZ202" s="190"/>
      <c r="BA202" s="190"/>
      <c r="BB202" s="190"/>
      <c r="BC202" s="190"/>
      <c r="BD202" s="190"/>
      <c r="BE202" s="190"/>
      <c r="BF202" s="190"/>
      <c r="BG202" s="190"/>
      <c r="BH202" s="190"/>
      <c r="BI202" s="190"/>
      <c r="BJ202" s="190"/>
      <c r="BK202" s="190"/>
      <c r="BL202" s="190"/>
      <c r="BM202" s="191">
        <v>1</v>
      </c>
    </row>
    <row r="203" spans="1:65">
      <c r="A203" s="30"/>
      <c r="B203" s="19">
        <v>1</v>
      </c>
      <c r="C203" s="9">
        <v>2</v>
      </c>
      <c r="D203" s="194">
        <v>16.7</v>
      </c>
      <c r="E203" s="189"/>
      <c r="F203" s="190"/>
      <c r="G203" s="190"/>
      <c r="H203" s="190"/>
      <c r="I203" s="190"/>
      <c r="J203" s="190"/>
      <c r="K203" s="190"/>
      <c r="L203" s="190"/>
      <c r="M203" s="190"/>
      <c r="N203" s="190"/>
      <c r="O203" s="190"/>
      <c r="P203" s="190"/>
      <c r="Q203" s="190"/>
      <c r="R203" s="190"/>
      <c r="S203" s="190"/>
      <c r="T203" s="190"/>
      <c r="U203" s="190"/>
      <c r="V203" s="190"/>
      <c r="W203" s="190"/>
      <c r="X203" s="190"/>
      <c r="Y203" s="190"/>
      <c r="Z203" s="190"/>
      <c r="AA203" s="190"/>
      <c r="AB203" s="190"/>
      <c r="AC203" s="190"/>
      <c r="AD203" s="190"/>
      <c r="AE203" s="190"/>
      <c r="AF203" s="190"/>
      <c r="AG203" s="190"/>
      <c r="AH203" s="190"/>
      <c r="AI203" s="190"/>
      <c r="AJ203" s="190"/>
      <c r="AK203" s="190"/>
      <c r="AL203" s="190"/>
      <c r="AM203" s="190"/>
      <c r="AN203" s="190"/>
      <c r="AO203" s="190"/>
      <c r="AP203" s="190"/>
      <c r="AQ203" s="190"/>
      <c r="AR203" s="190"/>
      <c r="AS203" s="190"/>
      <c r="AT203" s="190"/>
      <c r="AU203" s="190"/>
      <c r="AV203" s="190"/>
      <c r="AW203" s="190"/>
      <c r="AX203" s="190"/>
      <c r="AY203" s="190"/>
      <c r="AZ203" s="190"/>
      <c r="BA203" s="190"/>
      <c r="BB203" s="190"/>
      <c r="BC203" s="190"/>
      <c r="BD203" s="190"/>
      <c r="BE203" s="190"/>
      <c r="BF203" s="190"/>
      <c r="BG203" s="190"/>
      <c r="BH203" s="190"/>
      <c r="BI203" s="190"/>
      <c r="BJ203" s="190"/>
      <c r="BK203" s="190"/>
      <c r="BL203" s="190"/>
      <c r="BM203" s="191">
        <v>28</v>
      </c>
    </row>
    <row r="204" spans="1:65">
      <c r="A204" s="30"/>
      <c r="B204" s="20" t="s">
        <v>192</v>
      </c>
      <c r="C204" s="12"/>
      <c r="D204" s="193">
        <v>16.549999999999997</v>
      </c>
      <c r="E204" s="189"/>
      <c r="F204" s="190"/>
      <c r="G204" s="190"/>
      <c r="H204" s="190"/>
      <c r="I204" s="190"/>
      <c r="J204" s="190"/>
      <c r="K204" s="190"/>
      <c r="L204" s="190"/>
      <c r="M204" s="190"/>
      <c r="N204" s="190"/>
      <c r="O204" s="190"/>
      <c r="P204" s="190"/>
      <c r="Q204" s="190"/>
      <c r="R204" s="190"/>
      <c r="S204" s="190"/>
      <c r="T204" s="190"/>
      <c r="U204" s="190"/>
      <c r="V204" s="190"/>
      <c r="W204" s="190"/>
      <c r="X204" s="190"/>
      <c r="Y204" s="190"/>
      <c r="Z204" s="190"/>
      <c r="AA204" s="190"/>
      <c r="AB204" s="190"/>
      <c r="AC204" s="190"/>
      <c r="AD204" s="190"/>
      <c r="AE204" s="190"/>
      <c r="AF204" s="190"/>
      <c r="AG204" s="190"/>
      <c r="AH204" s="190"/>
      <c r="AI204" s="190"/>
      <c r="AJ204" s="190"/>
      <c r="AK204" s="190"/>
      <c r="AL204" s="190"/>
      <c r="AM204" s="190"/>
      <c r="AN204" s="190"/>
      <c r="AO204" s="190"/>
      <c r="AP204" s="190"/>
      <c r="AQ204" s="190"/>
      <c r="AR204" s="190"/>
      <c r="AS204" s="190"/>
      <c r="AT204" s="190"/>
      <c r="AU204" s="190"/>
      <c r="AV204" s="190"/>
      <c r="AW204" s="190"/>
      <c r="AX204" s="190"/>
      <c r="AY204" s="190"/>
      <c r="AZ204" s="190"/>
      <c r="BA204" s="190"/>
      <c r="BB204" s="190"/>
      <c r="BC204" s="190"/>
      <c r="BD204" s="190"/>
      <c r="BE204" s="190"/>
      <c r="BF204" s="190"/>
      <c r="BG204" s="190"/>
      <c r="BH204" s="190"/>
      <c r="BI204" s="190"/>
      <c r="BJ204" s="190"/>
      <c r="BK204" s="190"/>
      <c r="BL204" s="190"/>
      <c r="BM204" s="191">
        <v>16</v>
      </c>
    </row>
    <row r="205" spans="1:65">
      <c r="A205" s="30"/>
      <c r="B205" s="3" t="s">
        <v>193</v>
      </c>
      <c r="C205" s="29"/>
      <c r="D205" s="194">
        <v>16.549999999999997</v>
      </c>
      <c r="E205" s="189"/>
      <c r="F205" s="190"/>
      <c r="G205" s="190"/>
      <c r="H205" s="190"/>
      <c r="I205" s="190"/>
      <c r="J205" s="190"/>
      <c r="K205" s="190"/>
      <c r="L205" s="190"/>
      <c r="M205" s="190"/>
      <c r="N205" s="190"/>
      <c r="O205" s="190"/>
      <c r="P205" s="190"/>
      <c r="Q205" s="190"/>
      <c r="R205" s="190"/>
      <c r="S205" s="190"/>
      <c r="T205" s="190"/>
      <c r="U205" s="190"/>
      <c r="V205" s="190"/>
      <c r="W205" s="190"/>
      <c r="X205" s="190"/>
      <c r="Y205" s="190"/>
      <c r="Z205" s="190"/>
      <c r="AA205" s="190"/>
      <c r="AB205" s="190"/>
      <c r="AC205" s="190"/>
      <c r="AD205" s="190"/>
      <c r="AE205" s="190"/>
      <c r="AF205" s="190"/>
      <c r="AG205" s="190"/>
      <c r="AH205" s="190"/>
      <c r="AI205" s="190"/>
      <c r="AJ205" s="190"/>
      <c r="AK205" s="190"/>
      <c r="AL205" s="190"/>
      <c r="AM205" s="190"/>
      <c r="AN205" s="190"/>
      <c r="AO205" s="190"/>
      <c r="AP205" s="190"/>
      <c r="AQ205" s="190"/>
      <c r="AR205" s="190"/>
      <c r="AS205" s="190"/>
      <c r="AT205" s="190"/>
      <c r="AU205" s="190"/>
      <c r="AV205" s="190"/>
      <c r="AW205" s="190"/>
      <c r="AX205" s="190"/>
      <c r="AY205" s="190"/>
      <c r="AZ205" s="190"/>
      <c r="BA205" s="190"/>
      <c r="BB205" s="190"/>
      <c r="BC205" s="190"/>
      <c r="BD205" s="190"/>
      <c r="BE205" s="190"/>
      <c r="BF205" s="190"/>
      <c r="BG205" s="190"/>
      <c r="BH205" s="190"/>
      <c r="BI205" s="190"/>
      <c r="BJ205" s="190"/>
      <c r="BK205" s="190"/>
      <c r="BL205" s="190"/>
      <c r="BM205" s="191">
        <v>16.55</v>
      </c>
    </row>
    <row r="206" spans="1:65">
      <c r="A206" s="30"/>
      <c r="B206" s="3" t="s">
        <v>194</v>
      </c>
      <c r="C206" s="29"/>
      <c r="D206" s="194">
        <v>0.21213203435596475</v>
      </c>
      <c r="E206" s="189"/>
      <c r="F206" s="190"/>
      <c r="G206" s="190"/>
      <c r="H206" s="190"/>
      <c r="I206" s="190"/>
      <c r="J206" s="190"/>
      <c r="K206" s="190"/>
      <c r="L206" s="190"/>
      <c r="M206" s="190"/>
      <c r="N206" s="190"/>
      <c r="O206" s="190"/>
      <c r="P206" s="190"/>
      <c r="Q206" s="190"/>
      <c r="R206" s="190"/>
      <c r="S206" s="190"/>
      <c r="T206" s="190"/>
      <c r="U206" s="190"/>
      <c r="V206" s="190"/>
      <c r="W206" s="190"/>
      <c r="X206" s="190"/>
      <c r="Y206" s="190"/>
      <c r="Z206" s="190"/>
      <c r="AA206" s="190"/>
      <c r="AB206" s="190"/>
      <c r="AC206" s="190"/>
      <c r="AD206" s="190"/>
      <c r="AE206" s="190"/>
      <c r="AF206" s="190"/>
      <c r="AG206" s="190"/>
      <c r="AH206" s="190"/>
      <c r="AI206" s="190"/>
      <c r="AJ206" s="190"/>
      <c r="AK206" s="190"/>
      <c r="AL206" s="190"/>
      <c r="AM206" s="190"/>
      <c r="AN206" s="190"/>
      <c r="AO206" s="190"/>
      <c r="AP206" s="190"/>
      <c r="AQ206" s="190"/>
      <c r="AR206" s="190"/>
      <c r="AS206" s="190"/>
      <c r="AT206" s="190"/>
      <c r="AU206" s="190"/>
      <c r="AV206" s="190"/>
      <c r="AW206" s="190"/>
      <c r="AX206" s="190"/>
      <c r="AY206" s="190"/>
      <c r="AZ206" s="190"/>
      <c r="BA206" s="190"/>
      <c r="BB206" s="190"/>
      <c r="BC206" s="190"/>
      <c r="BD206" s="190"/>
      <c r="BE206" s="190"/>
      <c r="BF206" s="190"/>
      <c r="BG206" s="190"/>
      <c r="BH206" s="190"/>
      <c r="BI206" s="190"/>
      <c r="BJ206" s="190"/>
      <c r="BK206" s="190"/>
      <c r="BL206" s="190"/>
      <c r="BM206" s="191">
        <v>34</v>
      </c>
    </row>
    <row r="207" spans="1:65">
      <c r="A207" s="30"/>
      <c r="B207" s="3" t="s">
        <v>74</v>
      </c>
      <c r="C207" s="29"/>
      <c r="D207" s="13">
        <v>1.2817645580420834E-2</v>
      </c>
      <c r="E207" s="14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0"/>
    </row>
    <row r="208" spans="1:65">
      <c r="A208" s="30"/>
      <c r="B208" s="3" t="s">
        <v>195</v>
      </c>
      <c r="C208" s="29"/>
      <c r="D208" s="13">
        <v>-2.2204460492503131E-16</v>
      </c>
      <c r="E208" s="14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0"/>
    </row>
    <row r="209" spans="1:65">
      <c r="A209" s="30"/>
      <c r="B209" s="45" t="s">
        <v>196</v>
      </c>
      <c r="C209" s="46"/>
      <c r="D209" s="44" t="s">
        <v>197</v>
      </c>
      <c r="E209" s="14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0"/>
    </row>
    <row r="210" spans="1:65">
      <c r="B210" s="31"/>
      <c r="C210" s="20"/>
      <c r="D210" s="20"/>
      <c r="BM210" s="50"/>
    </row>
    <row r="211" spans="1:65" ht="15">
      <c r="B211" s="8" t="s">
        <v>316</v>
      </c>
      <c r="BM211" s="28" t="s">
        <v>209</v>
      </c>
    </row>
    <row r="212" spans="1:65" ht="15">
      <c r="A212" s="25" t="s">
        <v>5</v>
      </c>
      <c r="B212" s="18" t="s">
        <v>95</v>
      </c>
      <c r="C212" s="15" t="s">
        <v>96</v>
      </c>
      <c r="D212" s="16" t="s">
        <v>143</v>
      </c>
      <c r="E212" s="14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144</v>
      </c>
      <c r="C213" s="9" t="s">
        <v>144</v>
      </c>
      <c r="D213" s="141" t="s">
        <v>198</v>
      </c>
      <c r="E213" s="14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211</v>
      </c>
      <c r="E214" s="14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4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5.26</v>
      </c>
      <c r="E216" s="14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5.33</v>
      </c>
      <c r="E217" s="14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29</v>
      </c>
    </row>
    <row r="218" spans="1:65">
      <c r="A218" s="30"/>
      <c r="B218" s="20" t="s">
        <v>192</v>
      </c>
      <c r="C218" s="12"/>
      <c r="D218" s="23">
        <v>5.2949999999999999</v>
      </c>
      <c r="E218" s="14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193</v>
      </c>
      <c r="C219" s="29"/>
      <c r="D219" s="11">
        <v>5.2949999999999999</v>
      </c>
      <c r="E219" s="14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5.2949999999999999</v>
      </c>
    </row>
    <row r="220" spans="1:65">
      <c r="A220" s="30"/>
      <c r="B220" s="3" t="s">
        <v>194</v>
      </c>
      <c r="C220" s="29"/>
      <c r="D220" s="24">
        <v>4.9497474683058526E-2</v>
      </c>
      <c r="E220" s="14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35</v>
      </c>
    </row>
    <row r="221" spans="1:65">
      <c r="A221" s="30"/>
      <c r="B221" s="3" t="s">
        <v>74</v>
      </c>
      <c r="C221" s="29"/>
      <c r="D221" s="13">
        <v>9.3479650015219126E-3</v>
      </c>
      <c r="E221" s="14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0"/>
    </row>
    <row r="222" spans="1:65">
      <c r="A222" s="30"/>
      <c r="B222" s="3" t="s">
        <v>195</v>
      </c>
      <c r="C222" s="29"/>
      <c r="D222" s="13">
        <v>0</v>
      </c>
      <c r="E222" s="14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0"/>
    </row>
    <row r="223" spans="1:65">
      <c r="A223" s="30"/>
      <c r="B223" s="45" t="s">
        <v>196</v>
      </c>
      <c r="C223" s="46"/>
      <c r="D223" s="44" t="s">
        <v>197</v>
      </c>
      <c r="E223" s="14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0"/>
    </row>
    <row r="224" spans="1:65">
      <c r="B224" s="31"/>
      <c r="C224" s="20"/>
      <c r="D224" s="20"/>
      <c r="BM224" s="50"/>
    </row>
    <row r="225" spans="1:65" ht="15">
      <c r="B225" s="8" t="s">
        <v>317</v>
      </c>
      <c r="BM225" s="28" t="s">
        <v>209</v>
      </c>
    </row>
    <row r="226" spans="1:65" ht="15">
      <c r="A226" s="25" t="s">
        <v>70</v>
      </c>
      <c r="B226" s="18" t="s">
        <v>95</v>
      </c>
      <c r="C226" s="15" t="s">
        <v>96</v>
      </c>
      <c r="D226" s="16" t="s">
        <v>143</v>
      </c>
      <c r="E226" s="14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144</v>
      </c>
      <c r="C227" s="9" t="s">
        <v>144</v>
      </c>
      <c r="D227" s="141" t="s">
        <v>198</v>
      </c>
      <c r="E227" s="14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211</v>
      </c>
      <c r="E228" s="14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4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1.3</v>
      </c>
      <c r="E230" s="14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1.4</v>
      </c>
      <c r="E231" s="14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30</v>
      </c>
    </row>
    <row r="232" spans="1:65">
      <c r="A232" s="30"/>
      <c r="B232" s="20" t="s">
        <v>192</v>
      </c>
      <c r="C232" s="12"/>
      <c r="D232" s="23">
        <v>1.35</v>
      </c>
      <c r="E232" s="14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193</v>
      </c>
      <c r="C233" s="29"/>
      <c r="D233" s="11">
        <v>1.35</v>
      </c>
      <c r="E233" s="14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1.35</v>
      </c>
    </row>
    <row r="234" spans="1:65">
      <c r="A234" s="30"/>
      <c r="B234" s="3" t="s">
        <v>194</v>
      </c>
      <c r="C234" s="29"/>
      <c r="D234" s="24">
        <v>7.0710678118654655E-2</v>
      </c>
      <c r="E234" s="14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36</v>
      </c>
    </row>
    <row r="235" spans="1:65">
      <c r="A235" s="30"/>
      <c r="B235" s="3" t="s">
        <v>74</v>
      </c>
      <c r="C235" s="29"/>
      <c r="D235" s="13">
        <v>5.2378280087892332E-2</v>
      </c>
      <c r="E235" s="14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0"/>
    </row>
    <row r="236" spans="1:65">
      <c r="A236" s="30"/>
      <c r="B236" s="3" t="s">
        <v>195</v>
      </c>
      <c r="C236" s="29"/>
      <c r="D236" s="13">
        <v>0</v>
      </c>
      <c r="E236" s="14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0"/>
    </row>
    <row r="237" spans="1:65">
      <c r="A237" s="30"/>
      <c r="B237" s="45" t="s">
        <v>196</v>
      </c>
      <c r="C237" s="46"/>
      <c r="D237" s="44" t="s">
        <v>197</v>
      </c>
      <c r="E237" s="14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0"/>
    </row>
    <row r="238" spans="1:65">
      <c r="B238" s="31"/>
      <c r="C238" s="20"/>
      <c r="D238" s="20"/>
      <c r="BM238" s="50"/>
    </row>
    <row r="239" spans="1:65" ht="15">
      <c r="B239" s="8" t="s">
        <v>318</v>
      </c>
      <c r="BM239" s="28" t="s">
        <v>209</v>
      </c>
    </row>
    <row r="240" spans="1:65" ht="15">
      <c r="A240" s="25" t="s">
        <v>8</v>
      </c>
      <c r="B240" s="18" t="s">
        <v>95</v>
      </c>
      <c r="C240" s="15" t="s">
        <v>96</v>
      </c>
      <c r="D240" s="16" t="s">
        <v>143</v>
      </c>
      <c r="E240" s="14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144</v>
      </c>
      <c r="C241" s="9" t="s">
        <v>144</v>
      </c>
      <c r="D241" s="141" t="s">
        <v>198</v>
      </c>
      <c r="E241" s="14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211</v>
      </c>
      <c r="E242" s="14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4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6.14</v>
      </c>
      <c r="E244" s="14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6.3</v>
      </c>
      <c r="E245" s="14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14</v>
      </c>
    </row>
    <row r="246" spans="1:65">
      <c r="A246" s="30"/>
      <c r="B246" s="20" t="s">
        <v>192</v>
      </c>
      <c r="C246" s="12"/>
      <c r="D246" s="23">
        <v>6.22</v>
      </c>
      <c r="E246" s="14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193</v>
      </c>
      <c r="C247" s="29"/>
      <c r="D247" s="11">
        <v>6.22</v>
      </c>
      <c r="E247" s="14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6.22</v>
      </c>
    </row>
    <row r="248" spans="1:65">
      <c r="A248" s="30"/>
      <c r="B248" s="3" t="s">
        <v>194</v>
      </c>
      <c r="C248" s="29"/>
      <c r="D248" s="24">
        <v>0.1131370849898477</v>
      </c>
      <c r="E248" s="14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20</v>
      </c>
    </row>
    <row r="249" spans="1:65">
      <c r="A249" s="30"/>
      <c r="B249" s="3" t="s">
        <v>74</v>
      </c>
      <c r="C249" s="29"/>
      <c r="D249" s="13">
        <v>1.8189241959782589E-2</v>
      </c>
      <c r="E249" s="14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0"/>
    </row>
    <row r="250" spans="1:65">
      <c r="A250" s="30"/>
      <c r="B250" s="3" t="s">
        <v>195</v>
      </c>
      <c r="C250" s="29"/>
      <c r="D250" s="13">
        <v>0</v>
      </c>
      <c r="E250" s="14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0"/>
    </row>
    <row r="251" spans="1:65">
      <c r="A251" s="30"/>
      <c r="B251" s="45" t="s">
        <v>196</v>
      </c>
      <c r="C251" s="46"/>
      <c r="D251" s="44" t="s">
        <v>197</v>
      </c>
      <c r="E251" s="14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0"/>
    </row>
    <row r="252" spans="1:65">
      <c r="B252" s="31"/>
      <c r="C252" s="20"/>
      <c r="D252" s="20"/>
      <c r="BM252" s="50"/>
    </row>
    <row r="253" spans="1:65" ht="15">
      <c r="B253" s="8" t="s">
        <v>319</v>
      </c>
      <c r="BM253" s="28" t="s">
        <v>209</v>
      </c>
    </row>
    <row r="254" spans="1:65" ht="15">
      <c r="A254" s="25" t="s">
        <v>11</v>
      </c>
      <c r="B254" s="18" t="s">
        <v>95</v>
      </c>
      <c r="C254" s="15" t="s">
        <v>96</v>
      </c>
      <c r="D254" s="16" t="s">
        <v>143</v>
      </c>
      <c r="E254" s="14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144</v>
      </c>
      <c r="C255" s="9" t="s">
        <v>144</v>
      </c>
      <c r="D255" s="141" t="s">
        <v>198</v>
      </c>
      <c r="E255" s="14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211</v>
      </c>
      <c r="E256" s="14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4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1</v>
      </c>
      <c r="E258" s="14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0.98</v>
      </c>
      <c r="E259" s="14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15</v>
      </c>
    </row>
    <row r="260" spans="1:65">
      <c r="A260" s="30"/>
      <c r="B260" s="20" t="s">
        <v>192</v>
      </c>
      <c r="C260" s="12"/>
      <c r="D260" s="23">
        <v>0.99</v>
      </c>
      <c r="E260" s="14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193</v>
      </c>
      <c r="C261" s="29"/>
      <c r="D261" s="11">
        <v>0.99</v>
      </c>
      <c r="E261" s="14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0.99</v>
      </c>
    </row>
    <row r="262" spans="1:65">
      <c r="A262" s="30"/>
      <c r="B262" s="3" t="s">
        <v>194</v>
      </c>
      <c r="C262" s="29"/>
      <c r="D262" s="24">
        <v>1.4142135623730963E-2</v>
      </c>
      <c r="E262" s="14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21</v>
      </c>
    </row>
    <row r="263" spans="1:65">
      <c r="A263" s="30"/>
      <c r="B263" s="3" t="s">
        <v>74</v>
      </c>
      <c r="C263" s="29"/>
      <c r="D263" s="13">
        <v>1.4284985478516124E-2</v>
      </c>
      <c r="E263" s="14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0"/>
    </row>
    <row r="264" spans="1:65">
      <c r="A264" s="30"/>
      <c r="B264" s="3" t="s">
        <v>195</v>
      </c>
      <c r="C264" s="29"/>
      <c r="D264" s="13">
        <v>0</v>
      </c>
      <c r="E264" s="14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0"/>
    </row>
    <row r="265" spans="1:65">
      <c r="A265" s="30"/>
      <c r="B265" s="45" t="s">
        <v>196</v>
      </c>
      <c r="C265" s="46"/>
      <c r="D265" s="44" t="s">
        <v>197</v>
      </c>
      <c r="E265" s="14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0"/>
    </row>
    <row r="266" spans="1:65">
      <c r="B266" s="31"/>
      <c r="C266" s="20"/>
      <c r="D266" s="20"/>
      <c r="BM266" s="50"/>
    </row>
    <row r="267" spans="1:65" ht="15">
      <c r="B267" s="8" t="s">
        <v>320</v>
      </c>
      <c r="BM267" s="28" t="s">
        <v>209</v>
      </c>
    </row>
    <row r="268" spans="1:65" ht="15">
      <c r="A268" s="25" t="s">
        <v>14</v>
      </c>
      <c r="B268" s="18" t="s">
        <v>95</v>
      </c>
      <c r="C268" s="15" t="s">
        <v>96</v>
      </c>
      <c r="D268" s="16" t="s">
        <v>143</v>
      </c>
      <c r="E268" s="14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144</v>
      </c>
      <c r="C269" s="9" t="s">
        <v>144</v>
      </c>
      <c r="D269" s="141" t="s">
        <v>198</v>
      </c>
      <c r="E269" s="14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211</v>
      </c>
      <c r="E270" s="14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3</v>
      </c>
    </row>
    <row r="271" spans="1:65">
      <c r="A271" s="30"/>
      <c r="B271" s="19"/>
      <c r="C271" s="9"/>
      <c r="D271" s="26"/>
      <c r="E271" s="14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3</v>
      </c>
    </row>
    <row r="272" spans="1:65">
      <c r="A272" s="30"/>
      <c r="B272" s="18">
        <v>1</v>
      </c>
      <c r="C272" s="14">
        <v>1</v>
      </c>
      <c r="D272" s="202" t="s">
        <v>212</v>
      </c>
      <c r="E272" s="186"/>
      <c r="F272" s="187"/>
      <c r="G272" s="187"/>
      <c r="H272" s="187"/>
      <c r="I272" s="187"/>
      <c r="J272" s="187"/>
      <c r="K272" s="187"/>
      <c r="L272" s="187"/>
      <c r="M272" s="187"/>
      <c r="N272" s="187"/>
      <c r="O272" s="187"/>
      <c r="P272" s="187"/>
      <c r="Q272" s="187"/>
      <c r="R272" s="187"/>
      <c r="S272" s="187"/>
      <c r="T272" s="187"/>
      <c r="U272" s="187"/>
      <c r="V272" s="187"/>
      <c r="W272" s="187"/>
      <c r="X272" s="187"/>
      <c r="Y272" s="187"/>
      <c r="Z272" s="187"/>
      <c r="AA272" s="187"/>
      <c r="AB272" s="187"/>
      <c r="AC272" s="187"/>
      <c r="AD272" s="187"/>
      <c r="AE272" s="187"/>
      <c r="AF272" s="187"/>
      <c r="AG272" s="187"/>
      <c r="AH272" s="187"/>
      <c r="AI272" s="187"/>
      <c r="AJ272" s="187"/>
      <c r="AK272" s="187"/>
      <c r="AL272" s="187"/>
      <c r="AM272" s="187"/>
      <c r="AN272" s="187"/>
      <c r="AO272" s="187"/>
      <c r="AP272" s="187"/>
      <c r="AQ272" s="187"/>
      <c r="AR272" s="187"/>
      <c r="AS272" s="187"/>
      <c r="AT272" s="187"/>
      <c r="AU272" s="187"/>
      <c r="AV272" s="187"/>
      <c r="AW272" s="187"/>
      <c r="AX272" s="187"/>
      <c r="AY272" s="187"/>
      <c r="AZ272" s="187"/>
      <c r="BA272" s="187"/>
      <c r="BB272" s="187"/>
      <c r="BC272" s="187"/>
      <c r="BD272" s="187"/>
      <c r="BE272" s="187"/>
      <c r="BF272" s="187"/>
      <c r="BG272" s="187"/>
      <c r="BH272" s="187"/>
      <c r="BI272" s="187"/>
      <c r="BJ272" s="187"/>
      <c r="BK272" s="187"/>
      <c r="BL272" s="187"/>
      <c r="BM272" s="203">
        <v>1</v>
      </c>
    </row>
    <row r="273" spans="1:65">
      <c r="A273" s="30"/>
      <c r="B273" s="19">
        <v>1</v>
      </c>
      <c r="C273" s="9">
        <v>2</v>
      </c>
      <c r="D273" s="24">
        <v>0.05</v>
      </c>
      <c r="E273" s="186"/>
      <c r="F273" s="187"/>
      <c r="G273" s="187"/>
      <c r="H273" s="187"/>
      <c r="I273" s="187"/>
      <c r="J273" s="187"/>
      <c r="K273" s="187"/>
      <c r="L273" s="187"/>
      <c r="M273" s="187"/>
      <c r="N273" s="187"/>
      <c r="O273" s="187"/>
      <c r="P273" s="187"/>
      <c r="Q273" s="187"/>
      <c r="R273" s="187"/>
      <c r="S273" s="187"/>
      <c r="T273" s="187"/>
      <c r="U273" s="187"/>
      <c r="V273" s="187"/>
      <c r="W273" s="187"/>
      <c r="X273" s="187"/>
      <c r="Y273" s="187"/>
      <c r="Z273" s="187"/>
      <c r="AA273" s="187"/>
      <c r="AB273" s="187"/>
      <c r="AC273" s="187"/>
      <c r="AD273" s="187"/>
      <c r="AE273" s="187"/>
      <c r="AF273" s="187"/>
      <c r="AG273" s="187"/>
      <c r="AH273" s="187"/>
      <c r="AI273" s="187"/>
      <c r="AJ273" s="187"/>
      <c r="AK273" s="187"/>
      <c r="AL273" s="187"/>
      <c r="AM273" s="187"/>
      <c r="AN273" s="187"/>
      <c r="AO273" s="187"/>
      <c r="AP273" s="187"/>
      <c r="AQ273" s="187"/>
      <c r="AR273" s="187"/>
      <c r="AS273" s="187"/>
      <c r="AT273" s="187"/>
      <c r="AU273" s="187"/>
      <c r="AV273" s="187"/>
      <c r="AW273" s="187"/>
      <c r="AX273" s="187"/>
      <c r="AY273" s="187"/>
      <c r="AZ273" s="187"/>
      <c r="BA273" s="187"/>
      <c r="BB273" s="187"/>
      <c r="BC273" s="187"/>
      <c r="BD273" s="187"/>
      <c r="BE273" s="187"/>
      <c r="BF273" s="187"/>
      <c r="BG273" s="187"/>
      <c r="BH273" s="187"/>
      <c r="BI273" s="187"/>
      <c r="BJ273" s="187"/>
      <c r="BK273" s="187"/>
      <c r="BL273" s="187"/>
      <c r="BM273" s="203">
        <v>16</v>
      </c>
    </row>
    <row r="274" spans="1:65">
      <c r="A274" s="30"/>
      <c r="B274" s="20" t="s">
        <v>192</v>
      </c>
      <c r="C274" s="12"/>
      <c r="D274" s="204">
        <v>0.05</v>
      </c>
      <c r="E274" s="186"/>
      <c r="F274" s="187"/>
      <c r="G274" s="187"/>
      <c r="H274" s="187"/>
      <c r="I274" s="187"/>
      <c r="J274" s="187"/>
      <c r="K274" s="187"/>
      <c r="L274" s="187"/>
      <c r="M274" s="187"/>
      <c r="N274" s="187"/>
      <c r="O274" s="187"/>
      <c r="P274" s="187"/>
      <c r="Q274" s="187"/>
      <c r="R274" s="187"/>
      <c r="S274" s="187"/>
      <c r="T274" s="187"/>
      <c r="U274" s="187"/>
      <c r="V274" s="187"/>
      <c r="W274" s="187"/>
      <c r="X274" s="187"/>
      <c r="Y274" s="187"/>
      <c r="Z274" s="187"/>
      <c r="AA274" s="187"/>
      <c r="AB274" s="187"/>
      <c r="AC274" s="187"/>
      <c r="AD274" s="187"/>
      <c r="AE274" s="187"/>
      <c r="AF274" s="187"/>
      <c r="AG274" s="187"/>
      <c r="AH274" s="187"/>
      <c r="AI274" s="187"/>
      <c r="AJ274" s="187"/>
      <c r="AK274" s="187"/>
      <c r="AL274" s="187"/>
      <c r="AM274" s="187"/>
      <c r="AN274" s="187"/>
      <c r="AO274" s="187"/>
      <c r="AP274" s="187"/>
      <c r="AQ274" s="187"/>
      <c r="AR274" s="187"/>
      <c r="AS274" s="187"/>
      <c r="AT274" s="187"/>
      <c r="AU274" s="187"/>
      <c r="AV274" s="187"/>
      <c r="AW274" s="187"/>
      <c r="AX274" s="187"/>
      <c r="AY274" s="187"/>
      <c r="AZ274" s="187"/>
      <c r="BA274" s="187"/>
      <c r="BB274" s="187"/>
      <c r="BC274" s="187"/>
      <c r="BD274" s="187"/>
      <c r="BE274" s="187"/>
      <c r="BF274" s="187"/>
      <c r="BG274" s="187"/>
      <c r="BH274" s="187"/>
      <c r="BI274" s="187"/>
      <c r="BJ274" s="187"/>
      <c r="BK274" s="187"/>
      <c r="BL274" s="187"/>
      <c r="BM274" s="203">
        <v>16</v>
      </c>
    </row>
    <row r="275" spans="1:65">
      <c r="A275" s="30"/>
      <c r="B275" s="3" t="s">
        <v>193</v>
      </c>
      <c r="C275" s="29"/>
      <c r="D275" s="24">
        <v>0.05</v>
      </c>
      <c r="E275" s="186"/>
      <c r="F275" s="187"/>
      <c r="G275" s="187"/>
      <c r="H275" s="187"/>
      <c r="I275" s="187"/>
      <c r="J275" s="187"/>
      <c r="K275" s="187"/>
      <c r="L275" s="187"/>
      <c r="M275" s="187"/>
      <c r="N275" s="187"/>
      <c r="O275" s="187"/>
      <c r="P275" s="187"/>
      <c r="Q275" s="187"/>
      <c r="R275" s="187"/>
      <c r="S275" s="187"/>
      <c r="T275" s="187"/>
      <c r="U275" s="187"/>
      <c r="V275" s="187"/>
      <c r="W275" s="187"/>
      <c r="X275" s="187"/>
      <c r="Y275" s="187"/>
      <c r="Z275" s="187"/>
      <c r="AA275" s="187"/>
      <c r="AB275" s="187"/>
      <c r="AC275" s="187"/>
      <c r="AD275" s="187"/>
      <c r="AE275" s="187"/>
      <c r="AF275" s="187"/>
      <c r="AG275" s="187"/>
      <c r="AH275" s="187"/>
      <c r="AI275" s="187"/>
      <c r="AJ275" s="187"/>
      <c r="AK275" s="187"/>
      <c r="AL275" s="187"/>
      <c r="AM275" s="187"/>
      <c r="AN275" s="187"/>
      <c r="AO275" s="187"/>
      <c r="AP275" s="187"/>
      <c r="AQ275" s="187"/>
      <c r="AR275" s="187"/>
      <c r="AS275" s="187"/>
      <c r="AT275" s="187"/>
      <c r="AU275" s="187"/>
      <c r="AV275" s="187"/>
      <c r="AW275" s="187"/>
      <c r="AX275" s="187"/>
      <c r="AY275" s="187"/>
      <c r="AZ275" s="187"/>
      <c r="BA275" s="187"/>
      <c r="BB275" s="187"/>
      <c r="BC275" s="187"/>
      <c r="BD275" s="187"/>
      <c r="BE275" s="187"/>
      <c r="BF275" s="187"/>
      <c r="BG275" s="187"/>
      <c r="BH275" s="187"/>
      <c r="BI275" s="187"/>
      <c r="BJ275" s="187"/>
      <c r="BK275" s="187"/>
      <c r="BL275" s="187"/>
      <c r="BM275" s="203">
        <v>3.7499999999999999E-2</v>
      </c>
    </row>
    <row r="276" spans="1:65">
      <c r="A276" s="30"/>
      <c r="B276" s="3" t="s">
        <v>194</v>
      </c>
      <c r="C276" s="29"/>
      <c r="D276" s="24" t="s">
        <v>351</v>
      </c>
      <c r="E276" s="186"/>
      <c r="F276" s="187"/>
      <c r="G276" s="187"/>
      <c r="H276" s="187"/>
      <c r="I276" s="187"/>
      <c r="J276" s="187"/>
      <c r="K276" s="187"/>
      <c r="L276" s="187"/>
      <c r="M276" s="187"/>
      <c r="N276" s="187"/>
      <c r="O276" s="187"/>
      <c r="P276" s="187"/>
      <c r="Q276" s="187"/>
      <c r="R276" s="187"/>
      <c r="S276" s="187"/>
      <c r="T276" s="187"/>
      <c r="U276" s="187"/>
      <c r="V276" s="187"/>
      <c r="W276" s="187"/>
      <c r="X276" s="187"/>
      <c r="Y276" s="187"/>
      <c r="Z276" s="187"/>
      <c r="AA276" s="187"/>
      <c r="AB276" s="187"/>
      <c r="AC276" s="187"/>
      <c r="AD276" s="187"/>
      <c r="AE276" s="187"/>
      <c r="AF276" s="187"/>
      <c r="AG276" s="187"/>
      <c r="AH276" s="187"/>
      <c r="AI276" s="187"/>
      <c r="AJ276" s="187"/>
      <c r="AK276" s="187"/>
      <c r="AL276" s="187"/>
      <c r="AM276" s="187"/>
      <c r="AN276" s="187"/>
      <c r="AO276" s="187"/>
      <c r="AP276" s="187"/>
      <c r="AQ276" s="187"/>
      <c r="AR276" s="187"/>
      <c r="AS276" s="187"/>
      <c r="AT276" s="187"/>
      <c r="AU276" s="187"/>
      <c r="AV276" s="187"/>
      <c r="AW276" s="187"/>
      <c r="AX276" s="187"/>
      <c r="AY276" s="187"/>
      <c r="AZ276" s="187"/>
      <c r="BA276" s="187"/>
      <c r="BB276" s="187"/>
      <c r="BC276" s="187"/>
      <c r="BD276" s="187"/>
      <c r="BE276" s="187"/>
      <c r="BF276" s="187"/>
      <c r="BG276" s="187"/>
      <c r="BH276" s="187"/>
      <c r="BI276" s="187"/>
      <c r="BJ276" s="187"/>
      <c r="BK276" s="187"/>
      <c r="BL276" s="187"/>
      <c r="BM276" s="203">
        <v>22</v>
      </c>
    </row>
    <row r="277" spans="1:65">
      <c r="A277" s="30"/>
      <c r="B277" s="3" t="s">
        <v>74</v>
      </c>
      <c r="C277" s="29"/>
      <c r="D277" s="13" t="s">
        <v>351</v>
      </c>
      <c r="E277" s="14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0"/>
    </row>
    <row r="278" spans="1:65">
      <c r="A278" s="30"/>
      <c r="B278" s="3" t="s">
        <v>195</v>
      </c>
      <c r="C278" s="29"/>
      <c r="D278" s="13">
        <v>0.33333333333333348</v>
      </c>
      <c r="E278" s="14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0"/>
    </row>
    <row r="279" spans="1:65">
      <c r="A279" s="30"/>
      <c r="B279" s="45" t="s">
        <v>196</v>
      </c>
      <c r="C279" s="46"/>
      <c r="D279" s="44" t="s">
        <v>197</v>
      </c>
      <c r="E279" s="14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0"/>
    </row>
    <row r="280" spans="1:65">
      <c r="B280" s="31"/>
      <c r="C280" s="20"/>
      <c r="D280" s="20"/>
      <c r="BM280" s="50"/>
    </row>
    <row r="281" spans="1:65" ht="15">
      <c r="B281" s="8" t="s">
        <v>321</v>
      </c>
      <c r="BM281" s="28" t="s">
        <v>209</v>
      </c>
    </row>
    <row r="282" spans="1:65" ht="15">
      <c r="A282" s="25" t="s">
        <v>17</v>
      </c>
      <c r="B282" s="18" t="s">
        <v>95</v>
      </c>
      <c r="C282" s="15" t="s">
        <v>96</v>
      </c>
      <c r="D282" s="16" t="s">
        <v>143</v>
      </c>
      <c r="E282" s="14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144</v>
      </c>
      <c r="C283" s="9" t="s">
        <v>144</v>
      </c>
      <c r="D283" s="141" t="s">
        <v>198</v>
      </c>
      <c r="E283" s="14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211</v>
      </c>
      <c r="E284" s="14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</v>
      </c>
    </row>
    <row r="285" spans="1:65">
      <c r="A285" s="30"/>
      <c r="B285" s="19"/>
      <c r="C285" s="9"/>
      <c r="D285" s="26"/>
      <c r="E285" s="14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</v>
      </c>
    </row>
    <row r="286" spans="1:65">
      <c r="A286" s="30"/>
      <c r="B286" s="18">
        <v>1</v>
      </c>
      <c r="C286" s="14">
        <v>1</v>
      </c>
      <c r="D286" s="201">
        <v>28.5</v>
      </c>
      <c r="E286" s="189"/>
      <c r="F286" s="190"/>
      <c r="G286" s="190"/>
      <c r="H286" s="190"/>
      <c r="I286" s="190"/>
      <c r="J286" s="190"/>
      <c r="K286" s="190"/>
      <c r="L286" s="190"/>
      <c r="M286" s="190"/>
      <c r="N286" s="190"/>
      <c r="O286" s="190"/>
      <c r="P286" s="190"/>
      <c r="Q286" s="190"/>
      <c r="R286" s="190"/>
      <c r="S286" s="190"/>
      <c r="T286" s="190"/>
      <c r="U286" s="190"/>
      <c r="V286" s="190"/>
      <c r="W286" s="190"/>
      <c r="X286" s="190"/>
      <c r="Y286" s="190"/>
      <c r="Z286" s="190"/>
      <c r="AA286" s="190"/>
      <c r="AB286" s="190"/>
      <c r="AC286" s="190"/>
      <c r="AD286" s="190"/>
      <c r="AE286" s="190"/>
      <c r="AF286" s="190"/>
      <c r="AG286" s="190"/>
      <c r="AH286" s="190"/>
      <c r="AI286" s="190"/>
      <c r="AJ286" s="190"/>
      <c r="AK286" s="190"/>
      <c r="AL286" s="190"/>
      <c r="AM286" s="190"/>
      <c r="AN286" s="190"/>
      <c r="AO286" s="190"/>
      <c r="AP286" s="190"/>
      <c r="AQ286" s="190"/>
      <c r="AR286" s="190"/>
      <c r="AS286" s="190"/>
      <c r="AT286" s="190"/>
      <c r="AU286" s="190"/>
      <c r="AV286" s="190"/>
      <c r="AW286" s="190"/>
      <c r="AX286" s="190"/>
      <c r="AY286" s="190"/>
      <c r="AZ286" s="190"/>
      <c r="BA286" s="190"/>
      <c r="BB286" s="190"/>
      <c r="BC286" s="190"/>
      <c r="BD286" s="190"/>
      <c r="BE286" s="190"/>
      <c r="BF286" s="190"/>
      <c r="BG286" s="190"/>
      <c r="BH286" s="190"/>
      <c r="BI286" s="190"/>
      <c r="BJ286" s="190"/>
      <c r="BK286" s="190"/>
      <c r="BL286" s="190"/>
      <c r="BM286" s="191">
        <v>1</v>
      </c>
    </row>
    <row r="287" spans="1:65">
      <c r="A287" s="30"/>
      <c r="B287" s="19">
        <v>1</v>
      </c>
      <c r="C287" s="9">
        <v>2</v>
      </c>
      <c r="D287" s="194">
        <v>28.2</v>
      </c>
      <c r="E287" s="189"/>
      <c r="F287" s="190"/>
      <c r="G287" s="190"/>
      <c r="H287" s="190"/>
      <c r="I287" s="190"/>
      <c r="J287" s="190"/>
      <c r="K287" s="190"/>
      <c r="L287" s="190"/>
      <c r="M287" s="190"/>
      <c r="N287" s="190"/>
      <c r="O287" s="190"/>
      <c r="P287" s="190"/>
      <c r="Q287" s="190"/>
      <c r="R287" s="190"/>
      <c r="S287" s="190"/>
      <c r="T287" s="190"/>
      <c r="U287" s="190"/>
      <c r="V287" s="190"/>
      <c r="W287" s="190"/>
      <c r="X287" s="190"/>
      <c r="Y287" s="190"/>
      <c r="Z287" s="190"/>
      <c r="AA287" s="190"/>
      <c r="AB287" s="190"/>
      <c r="AC287" s="190"/>
      <c r="AD287" s="190"/>
      <c r="AE287" s="190"/>
      <c r="AF287" s="190"/>
      <c r="AG287" s="190"/>
      <c r="AH287" s="190"/>
      <c r="AI287" s="190"/>
      <c r="AJ287" s="190"/>
      <c r="AK287" s="190"/>
      <c r="AL287" s="190"/>
      <c r="AM287" s="190"/>
      <c r="AN287" s="190"/>
      <c r="AO287" s="190"/>
      <c r="AP287" s="190"/>
      <c r="AQ287" s="190"/>
      <c r="AR287" s="190"/>
      <c r="AS287" s="190"/>
      <c r="AT287" s="190"/>
      <c r="AU287" s="190"/>
      <c r="AV287" s="190"/>
      <c r="AW287" s="190"/>
      <c r="AX287" s="190"/>
      <c r="AY287" s="190"/>
      <c r="AZ287" s="190"/>
      <c r="BA287" s="190"/>
      <c r="BB287" s="190"/>
      <c r="BC287" s="190"/>
      <c r="BD287" s="190"/>
      <c r="BE287" s="190"/>
      <c r="BF287" s="190"/>
      <c r="BG287" s="190"/>
      <c r="BH287" s="190"/>
      <c r="BI287" s="190"/>
      <c r="BJ287" s="190"/>
      <c r="BK287" s="190"/>
      <c r="BL287" s="190"/>
      <c r="BM287" s="191">
        <v>17</v>
      </c>
    </row>
    <row r="288" spans="1:65">
      <c r="A288" s="30"/>
      <c r="B288" s="20" t="s">
        <v>192</v>
      </c>
      <c r="C288" s="12"/>
      <c r="D288" s="193">
        <v>28.35</v>
      </c>
      <c r="E288" s="189"/>
      <c r="F288" s="190"/>
      <c r="G288" s="190"/>
      <c r="H288" s="190"/>
      <c r="I288" s="190"/>
      <c r="J288" s="190"/>
      <c r="K288" s="190"/>
      <c r="L288" s="190"/>
      <c r="M288" s="190"/>
      <c r="N288" s="190"/>
      <c r="O288" s="190"/>
      <c r="P288" s="190"/>
      <c r="Q288" s="190"/>
      <c r="R288" s="190"/>
      <c r="S288" s="190"/>
      <c r="T288" s="190"/>
      <c r="U288" s="190"/>
      <c r="V288" s="190"/>
      <c r="W288" s="190"/>
      <c r="X288" s="190"/>
      <c r="Y288" s="190"/>
      <c r="Z288" s="190"/>
      <c r="AA288" s="190"/>
      <c r="AB288" s="190"/>
      <c r="AC288" s="190"/>
      <c r="AD288" s="190"/>
      <c r="AE288" s="190"/>
      <c r="AF288" s="190"/>
      <c r="AG288" s="190"/>
      <c r="AH288" s="190"/>
      <c r="AI288" s="190"/>
      <c r="AJ288" s="190"/>
      <c r="AK288" s="190"/>
      <c r="AL288" s="190"/>
      <c r="AM288" s="190"/>
      <c r="AN288" s="190"/>
      <c r="AO288" s="190"/>
      <c r="AP288" s="190"/>
      <c r="AQ288" s="190"/>
      <c r="AR288" s="190"/>
      <c r="AS288" s="190"/>
      <c r="AT288" s="190"/>
      <c r="AU288" s="190"/>
      <c r="AV288" s="190"/>
      <c r="AW288" s="190"/>
      <c r="AX288" s="190"/>
      <c r="AY288" s="190"/>
      <c r="AZ288" s="190"/>
      <c r="BA288" s="190"/>
      <c r="BB288" s="190"/>
      <c r="BC288" s="190"/>
      <c r="BD288" s="190"/>
      <c r="BE288" s="190"/>
      <c r="BF288" s="190"/>
      <c r="BG288" s="190"/>
      <c r="BH288" s="190"/>
      <c r="BI288" s="190"/>
      <c r="BJ288" s="190"/>
      <c r="BK288" s="190"/>
      <c r="BL288" s="190"/>
      <c r="BM288" s="191">
        <v>16</v>
      </c>
    </row>
    <row r="289" spans="1:65">
      <c r="A289" s="30"/>
      <c r="B289" s="3" t="s">
        <v>193</v>
      </c>
      <c r="C289" s="29"/>
      <c r="D289" s="194">
        <v>28.35</v>
      </c>
      <c r="E289" s="189"/>
      <c r="F289" s="190"/>
      <c r="G289" s="190"/>
      <c r="H289" s="190"/>
      <c r="I289" s="190"/>
      <c r="J289" s="190"/>
      <c r="K289" s="190"/>
      <c r="L289" s="190"/>
      <c r="M289" s="190"/>
      <c r="N289" s="190"/>
      <c r="O289" s="190"/>
      <c r="P289" s="190"/>
      <c r="Q289" s="190"/>
      <c r="R289" s="190"/>
      <c r="S289" s="190"/>
      <c r="T289" s="190"/>
      <c r="U289" s="190"/>
      <c r="V289" s="190"/>
      <c r="W289" s="190"/>
      <c r="X289" s="190"/>
      <c r="Y289" s="190"/>
      <c r="Z289" s="190"/>
      <c r="AA289" s="190"/>
      <c r="AB289" s="190"/>
      <c r="AC289" s="190"/>
      <c r="AD289" s="190"/>
      <c r="AE289" s="190"/>
      <c r="AF289" s="190"/>
      <c r="AG289" s="190"/>
      <c r="AH289" s="190"/>
      <c r="AI289" s="190"/>
      <c r="AJ289" s="190"/>
      <c r="AK289" s="190"/>
      <c r="AL289" s="190"/>
      <c r="AM289" s="190"/>
      <c r="AN289" s="190"/>
      <c r="AO289" s="190"/>
      <c r="AP289" s="190"/>
      <c r="AQ289" s="190"/>
      <c r="AR289" s="190"/>
      <c r="AS289" s="190"/>
      <c r="AT289" s="190"/>
      <c r="AU289" s="190"/>
      <c r="AV289" s="190"/>
      <c r="AW289" s="190"/>
      <c r="AX289" s="190"/>
      <c r="AY289" s="190"/>
      <c r="AZ289" s="190"/>
      <c r="BA289" s="190"/>
      <c r="BB289" s="190"/>
      <c r="BC289" s="190"/>
      <c r="BD289" s="190"/>
      <c r="BE289" s="190"/>
      <c r="BF289" s="190"/>
      <c r="BG289" s="190"/>
      <c r="BH289" s="190"/>
      <c r="BI289" s="190"/>
      <c r="BJ289" s="190"/>
      <c r="BK289" s="190"/>
      <c r="BL289" s="190"/>
      <c r="BM289" s="191">
        <v>28.35</v>
      </c>
    </row>
    <row r="290" spans="1:65">
      <c r="A290" s="30"/>
      <c r="B290" s="3" t="s">
        <v>194</v>
      </c>
      <c r="C290" s="29"/>
      <c r="D290" s="194">
        <v>0.21213203435596475</v>
      </c>
      <c r="E290" s="189"/>
      <c r="F290" s="190"/>
      <c r="G290" s="190"/>
      <c r="H290" s="190"/>
      <c r="I290" s="190"/>
      <c r="J290" s="190"/>
      <c r="K290" s="190"/>
      <c r="L290" s="190"/>
      <c r="M290" s="190"/>
      <c r="N290" s="190"/>
      <c r="O290" s="190"/>
      <c r="P290" s="190"/>
      <c r="Q290" s="190"/>
      <c r="R290" s="190"/>
      <c r="S290" s="190"/>
      <c r="T290" s="190"/>
      <c r="U290" s="190"/>
      <c r="V290" s="190"/>
      <c r="W290" s="190"/>
      <c r="X290" s="190"/>
      <c r="Y290" s="190"/>
      <c r="Z290" s="190"/>
      <c r="AA290" s="190"/>
      <c r="AB290" s="190"/>
      <c r="AC290" s="190"/>
      <c r="AD290" s="190"/>
      <c r="AE290" s="190"/>
      <c r="AF290" s="190"/>
      <c r="AG290" s="190"/>
      <c r="AH290" s="190"/>
      <c r="AI290" s="190"/>
      <c r="AJ290" s="190"/>
      <c r="AK290" s="190"/>
      <c r="AL290" s="190"/>
      <c r="AM290" s="190"/>
      <c r="AN290" s="190"/>
      <c r="AO290" s="190"/>
      <c r="AP290" s="190"/>
      <c r="AQ290" s="190"/>
      <c r="AR290" s="190"/>
      <c r="AS290" s="190"/>
      <c r="AT290" s="190"/>
      <c r="AU290" s="190"/>
      <c r="AV290" s="190"/>
      <c r="AW290" s="190"/>
      <c r="AX290" s="190"/>
      <c r="AY290" s="190"/>
      <c r="AZ290" s="190"/>
      <c r="BA290" s="190"/>
      <c r="BB290" s="190"/>
      <c r="BC290" s="190"/>
      <c r="BD290" s="190"/>
      <c r="BE290" s="190"/>
      <c r="BF290" s="190"/>
      <c r="BG290" s="190"/>
      <c r="BH290" s="190"/>
      <c r="BI290" s="190"/>
      <c r="BJ290" s="190"/>
      <c r="BK290" s="190"/>
      <c r="BL290" s="190"/>
      <c r="BM290" s="191">
        <v>23</v>
      </c>
    </row>
    <row r="291" spans="1:65">
      <c r="A291" s="30"/>
      <c r="B291" s="3" t="s">
        <v>74</v>
      </c>
      <c r="C291" s="29"/>
      <c r="D291" s="13">
        <v>7.4826114411275044E-3</v>
      </c>
      <c r="E291" s="14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0"/>
    </row>
    <row r="292" spans="1:65">
      <c r="A292" s="30"/>
      <c r="B292" s="3" t="s">
        <v>195</v>
      </c>
      <c r="C292" s="29"/>
      <c r="D292" s="13">
        <v>0</v>
      </c>
      <c r="E292" s="14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0"/>
    </row>
    <row r="293" spans="1:65">
      <c r="A293" s="30"/>
      <c r="B293" s="45" t="s">
        <v>196</v>
      </c>
      <c r="C293" s="46"/>
      <c r="D293" s="44" t="s">
        <v>197</v>
      </c>
      <c r="E293" s="14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0"/>
    </row>
    <row r="294" spans="1:65">
      <c r="B294" s="31"/>
      <c r="C294" s="20"/>
      <c r="D294" s="20"/>
      <c r="BM294" s="50"/>
    </row>
    <row r="295" spans="1:65" ht="15">
      <c r="B295" s="8" t="s">
        <v>322</v>
      </c>
      <c r="BM295" s="28" t="s">
        <v>209</v>
      </c>
    </row>
    <row r="296" spans="1:65" ht="15">
      <c r="A296" s="25" t="s">
        <v>22</v>
      </c>
      <c r="B296" s="18" t="s">
        <v>95</v>
      </c>
      <c r="C296" s="15" t="s">
        <v>96</v>
      </c>
      <c r="D296" s="16" t="s">
        <v>143</v>
      </c>
      <c r="E296" s="14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144</v>
      </c>
      <c r="C297" s="9" t="s">
        <v>144</v>
      </c>
      <c r="D297" s="141" t="s">
        <v>198</v>
      </c>
      <c r="E297" s="14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211</v>
      </c>
      <c r="E298" s="14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4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0.34</v>
      </c>
      <c r="E300" s="14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0.36</v>
      </c>
      <c r="E301" s="14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18</v>
      </c>
    </row>
    <row r="302" spans="1:65">
      <c r="A302" s="30"/>
      <c r="B302" s="20" t="s">
        <v>192</v>
      </c>
      <c r="C302" s="12"/>
      <c r="D302" s="23">
        <v>0.35</v>
      </c>
      <c r="E302" s="14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193</v>
      </c>
      <c r="C303" s="29"/>
      <c r="D303" s="11">
        <v>0.35</v>
      </c>
      <c r="E303" s="14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0.35</v>
      </c>
    </row>
    <row r="304" spans="1:65">
      <c r="A304" s="30"/>
      <c r="B304" s="3" t="s">
        <v>194</v>
      </c>
      <c r="C304" s="29"/>
      <c r="D304" s="24">
        <v>1.4142135623730925E-2</v>
      </c>
      <c r="E304" s="14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24</v>
      </c>
    </row>
    <row r="305" spans="1:65">
      <c r="A305" s="30"/>
      <c r="B305" s="3" t="s">
        <v>74</v>
      </c>
      <c r="C305" s="29"/>
      <c r="D305" s="13">
        <v>4.0406101782088359E-2</v>
      </c>
      <c r="E305" s="14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0"/>
    </row>
    <row r="306" spans="1:65">
      <c r="A306" s="30"/>
      <c r="B306" s="3" t="s">
        <v>195</v>
      </c>
      <c r="C306" s="29"/>
      <c r="D306" s="13">
        <v>0</v>
      </c>
      <c r="E306" s="14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0"/>
    </row>
    <row r="307" spans="1:65">
      <c r="A307" s="30"/>
      <c r="B307" s="45" t="s">
        <v>196</v>
      </c>
      <c r="C307" s="46"/>
      <c r="D307" s="44" t="s">
        <v>197</v>
      </c>
      <c r="E307" s="14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0"/>
    </row>
    <row r="308" spans="1:65">
      <c r="B308" s="31"/>
      <c r="C308" s="20"/>
      <c r="D308" s="20"/>
      <c r="BM308" s="50"/>
    </row>
    <row r="309" spans="1:65" ht="15">
      <c r="B309" s="8" t="s">
        <v>323</v>
      </c>
      <c r="BM309" s="28" t="s">
        <v>209</v>
      </c>
    </row>
    <row r="310" spans="1:65" ht="15">
      <c r="A310" s="25" t="s">
        <v>48</v>
      </c>
      <c r="B310" s="18" t="s">
        <v>95</v>
      </c>
      <c r="C310" s="15" t="s">
        <v>96</v>
      </c>
      <c r="D310" s="16" t="s">
        <v>143</v>
      </c>
      <c r="E310" s="14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144</v>
      </c>
      <c r="C311" s="9" t="s">
        <v>144</v>
      </c>
      <c r="D311" s="141" t="s">
        <v>198</v>
      </c>
      <c r="E311" s="14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211</v>
      </c>
      <c r="E312" s="14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4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02">
        <v>6.2299999999999994E-2</v>
      </c>
      <c r="E314" s="186"/>
      <c r="F314" s="187"/>
      <c r="G314" s="187"/>
      <c r="H314" s="187"/>
      <c r="I314" s="187"/>
      <c r="J314" s="187"/>
      <c r="K314" s="187"/>
      <c r="L314" s="187"/>
      <c r="M314" s="187"/>
      <c r="N314" s="187"/>
      <c r="O314" s="187"/>
      <c r="P314" s="187"/>
      <c r="Q314" s="187"/>
      <c r="R314" s="187"/>
      <c r="S314" s="187"/>
      <c r="T314" s="187"/>
      <c r="U314" s="187"/>
      <c r="V314" s="187"/>
      <c r="W314" s="187"/>
      <c r="X314" s="187"/>
      <c r="Y314" s="187"/>
      <c r="Z314" s="187"/>
      <c r="AA314" s="187"/>
      <c r="AB314" s="187"/>
      <c r="AC314" s="187"/>
      <c r="AD314" s="187"/>
      <c r="AE314" s="187"/>
      <c r="AF314" s="187"/>
      <c r="AG314" s="187"/>
      <c r="AH314" s="187"/>
      <c r="AI314" s="187"/>
      <c r="AJ314" s="187"/>
      <c r="AK314" s="187"/>
      <c r="AL314" s="187"/>
      <c r="AM314" s="187"/>
      <c r="AN314" s="187"/>
      <c r="AO314" s="187"/>
      <c r="AP314" s="187"/>
      <c r="AQ314" s="187"/>
      <c r="AR314" s="187"/>
      <c r="AS314" s="187"/>
      <c r="AT314" s="187"/>
      <c r="AU314" s="187"/>
      <c r="AV314" s="187"/>
      <c r="AW314" s="187"/>
      <c r="AX314" s="187"/>
      <c r="AY314" s="187"/>
      <c r="AZ314" s="187"/>
      <c r="BA314" s="187"/>
      <c r="BB314" s="187"/>
      <c r="BC314" s="187"/>
      <c r="BD314" s="187"/>
      <c r="BE314" s="187"/>
      <c r="BF314" s="187"/>
      <c r="BG314" s="187"/>
      <c r="BH314" s="187"/>
      <c r="BI314" s="187"/>
      <c r="BJ314" s="187"/>
      <c r="BK314" s="187"/>
      <c r="BL314" s="187"/>
      <c r="BM314" s="203">
        <v>1</v>
      </c>
    </row>
    <row r="315" spans="1:65">
      <c r="A315" s="30"/>
      <c r="B315" s="19">
        <v>1</v>
      </c>
      <c r="C315" s="9">
        <v>2</v>
      </c>
      <c r="D315" s="24">
        <v>6.2899999999999998E-2</v>
      </c>
      <c r="E315" s="186"/>
      <c r="F315" s="187"/>
      <c r="G315" s="187"/>
      <c r="H315" s="187"/>
      <c r="I315" s="187"/>
      <c r="J315" s="187"/>
      <c r="K315" s="187"/>
      <c r="L315" s="187"/>
      <c r="M315" s="187"/>
      <c r="N315" s="187"/>
      <c r="O315" s="187"/>
      <c r="P315" s="187"/>
      <c r="Q315" s="187"/>
      <c r="R315" s="187"/>
      <c r="S315" s="187"/>
      <c r="T315" s="187"/>
      <c r="U315" s="187"/>
      <c r="V315" s="187"/>
      <c r="W315" s="187"/>
      <c r="X315" s="187"/>
      <c r="Y315" s="187"/>
      <c r="Z315" s="187"/>
      <c r="AA315" s="187"/>
      <c r="AB315" s="187"/>
      <c r="AC315" s="187"/>
      <c r="AD315" s="187"/>
      <c r="AE315" s="187"/>
      <c r="AF315" s="187"/>
      <c r="AG315" s="187"/>
      <c r="AH315" s="187"/>
      <c r="AI315" s="187"/>
      <c r="AJ315" s="187"/>
      <c r="AK315" s="187"/>
      <c r="AL315" s="187"/>
      <c r="AM315" s="187"/>
      <c r="AN315" s="187"/>
      <c r="AO315" s="187"/>
      <c r="AP315" s="187"/>
      <c r="AQ315" s="187"/>
      <c r="AR315" s="187"/>
      <c r="AS315" s="187"/>
      <c r="AT315" s="187"/>
      <c r="AU315" s="187"/>
      <c r="AV315" s="187"/>
      <c r="AW315" s="187"/>
      <c r="AX315" s="187"/>
      <c r="AY315" s="187"/>
      <c r="AZ315" s="187"/>
      <c r="BA315" s="187"/>
      <c r="BB315" s="187"/>
      <c r="BC315" s="187"/>
      <c r="BD315" s="187"/>
      <c r="BE315" s="187"/>
      <c r="BF315" s="187"/>
      <c r="BG315" s="187"/>
      <c r="BH315" s="187"/>
      <c r="BI315" s="187"/>
      <c r="BJ315" s="187"/>
      <c r="BK315" s="187"/>
      <c r="BL315" s="187"/>
      <c r="BM315" s="203">
        <v>19</v>
      </c>
    </row>
    <row r="316" spans="1:65">
      <c r="A316" s="30"/>
      <c r="B316" s="20" t="s">
        <v>192</v>
      </c>
      <c r="C316" s="12"/>
      <c r="D316" s="204">
        <v>6.2599999999999989E-2</v>
      </c>
      <c r="E316" s="186"/>
      <c r="F316" s="187"/>
      <c r="G316" s="187"/>
      <c r="H316" s="187"/>
      <c r="I316" s="187"/>
      <c r="J316" s="187"/>
      <c r="K316" s="187"/>
      <c r="L316" s="187"/>
      <c r="M316" s="187"/>
      <c r="N316" s="187"/>
      <c r="O316" s="187"/>
      <c r="P316" s="187"/>
      <c r="Q316" s="187"/>
      <c r="R316" s="187"/>
      <c r="S316" s="187"/>
      <c r="T316" s="187"/>
      <c r="U316" s="187"/>
      <c r="V316" s="187"/>
      <c r="W316" s="187"/>
      <c r="X316" s="187"/>
      <c r="Y316" s="187"/>
      <c r="Z316" s="187"/>
      <c r="AA316" s="187"/>
      <c r="AB316" s="187"/>
      <c r="AC316" s="187"/>
      <c r="AD316" s="187"/>
      <c r="AE316" s="187"/>
      <c r="AF316" s="187"/>
      <c r="AG316" s="187"/>
      <c r="AH316" s="187"/>
      <c r="AI316" s="187"/>
      <c r="AJ316" s="187"/>
      <c r="AK316" s="187"/>
      <c r="AL316" s="187"/>
      <c r="AM316" s="187"/>
      <c r="AN316" s="187"/>
      <c r="AO316" s="187"/>
      <c r="AP316" s="187"/>
      <c r="AQ316" s="187"/>
      <c r="AR316" s="187"/>
      <c r="AS316" s="187"/>
      <c r="AT316" s="187"/>
      <c r="AU316" s="187"/>
      <c r="AV316" s="187"/>
      <c r="AW316" s="187"/>
      <c r="AX316" s="187"/>
      <c r="AY316" s="187"/>
      <c r="AZ316" s="187"/>
      <c r="BA316" s="187"/>
      <c r="BB316" s="187"/>
      <c r="BC316" s="187"/>
      <c r="BD316" s="187"/>
      <c r="BE316" s="187"/>
      <c r="BF316" s="187"/>
      <c r="BG316" s="187"/>
      <c r="BH316" s="187"/>
      <c r="BI316" s="187"/>
      <c r="BJ316" s="187"/>
      <c r="BK316" s="187"/>
      <c r="BL316" s="187"/>
      <c r="BM316" s="203">
        <v>16</v>
      </c>
    </row>
    <row r="317" spans="1:65">
      <c r="A317" s="30"/>
      <c r="B317" s="3" t="s">
        <v>193</v>
      </c>
      <c r="C317" s="29"/>
      <c r="D317" s="24">
        <v>6.2599999999999989E-2</v>
      </c>
      <c r="E317" s="186"/>
      <c r="F317" s="187"/>
      <c r="G317" s="187"/>
      <c r="H317" s="187"/>
      <c r="I317" s="187"/>
      <c r="J317" s="187"/>
      <c r="K317" s="187"/>
      <c r="L317" s="187"/>
      <c r="M317" s="187"/>
      <c r="N317" s="187"/>
      <c r="O317" s="187"/>
      <c r="P317" s="187"/>
      <c r="Q317" s="187"/>
      <c r="R317" s="187"/>
      <c r="S317" s="187"/>
      <c r="T317" s="187"/>
      <c r="U317" s="187"/>
      <c r="V317" s="187"/>
      <c r="W317" s="187"/>
      <c r="X317" s="187"/>
      <c r="Y317" s="187"/>
      <c r="Z317" s="187"/>
      <c r="AA317" s="187"/>
      <c r="AB317" s="187"/>
      <c r="AC317" s="187"/>
      <c r="AD317" s="187"/>
      <c r="AE317" s="187"/>
      <c r="AF317" s="187"/>
      <c r="AG317" s="187"/>
      <c r="AH317" s="187"/>
      <c r="AI317" s="187"/>
      <c r="AJ317" s="187"/>
      <c r="AK317" s="187"/>
      <c r="AL317" s="187"/>
      <c r="AM317" s="187"/>
      <c r="AN317" s="187"/>
      <c r="AO317" s="187"/>
      <c r="AP317" s="187"/>
      <c r="AQ317" s="187"/>
      <c r="AR317" s="187"/>
      <c r="AS317" s="187"/>
      <c r="AT317" s="187"/>
      <c r="AU317" s="187"/>
      <c r="AV317" s="187"/>
      <c r="AW317" s="187"/>
      <c r="AX317" s="187"/>
      <c r="AY317" s="187"/>
      <c r="AZ317" s="187"/>
      <c r="BA317" s="187"/>
      <c r="BB317" s="187"/>
      <c r="BC317" s="187"/>
      <c r="BD317" s="187"/>
      <c r="BE317" s="187"/>
      <c r="BF317" s="187"/>
      <c r="BG317" s="187"/>
      <c r="BH317" s="187"/>
      <c r="BI317" s="187"/>
      <c r="BJ317" s="187"/>
      <c r="BK317" s="187"/>
      <c r="BL317" s="187"/>
      <c r="BM317" s="203">
        <v>6.2600000000000003E-2</v>
      </c>
    </row>
    <row r="318" spans="1:65">
      <c r="A318" s="30"/>
      <c r="B318" s="3" t="s">
        <v>194</v>
      </c>
      <c r="C318" s="29"/>
      <c r="D318" s="24">
        <v>4.2426406871193083E-4</v>
      </c>
      <c r="E318" s="186"/>
      <c r="F318" s="187"/>
      <c r="G318" s="187"/>
      <c r="H318" s="187"/>
      <c r="I318" s="187"/>
      <c r="J318" s="187"/>
      <c r="K318" s="187"/>
      <c r="L318" s="187"/>
      <c r="M318" s="187"/>
      <c r="N318" s="187"/>
      <c r="O318" s="187"/>
      <c r="P318" s="187"/>
      <c r="Q318" s="187"/>
      <c r="R318" s="187"/>
      <c r="S318" s="187"/>
      <c r="T318" s="187"/>
      <c r="U318" s="187"/>
      <c r="V318" s="187"/>
      <c r="W318" s="187"/>
      <c r="X318" s="187"/>
      <c r="Y318" s="187"/>
      <c r="Z318" s="187"/>
      <c r="AA318" s="187"/>
      <c r="AB318" s="187"/>
      <c r="AC318" s="187"/>
      <c r="AD318" s="187"/>
      <c r="AE318" s="187"/>
      <c r="AF318" s="187"/>
      <c r="AG318" s="187"/>
      <c r="AH318" s="187"/>
      <c r="AI318" s="187"/>
      <c r="AJ318" s="187"/>
      <c r="AK318" s="187"/>
      <c r="AL318" s="187"/>
      <c r="AM318" s="187"/>
      <c r="AN318" s="187"/>
      <c r="AO318" s="187"/>
      <c r="AP318" s="187"/>
      <c r="AQ318" s="187"/>
      <c r="AR318" s="187"/>
      <c r="AS318" s="187"/>
      <c r="AT318" s="187"/>
      <c r="AU318" s="187"/>
      <c r="AV318" s="187"/>
      <c r="AW318" s="187"/>
      <c r="AX318" s="187"/>
      <c r="AY318" s="187"/>
      <c r="AZ318" s="187"/>
      <c r="BA318" s="187"/>
      <c r="BB318" s="187"/>
      <c r="BC318" s="187"/>
      <c r="BD318" s="187"/>
      <c r="BE318" s="187"/>
      <c r="BF318" s="187"/>
      <c r="BG318" s="187"/>
      <c r="BH318" s="187"/>
      <c r="BI318" s="187"/>
      <c r="BJ318" s="187"/>
      <c r="BK318" s="187"/>
      <c r="BL318" s="187"/>
      <c r="BM318" s="203">
        <v>25</v>
      </c>
    </row>
    <row r="319" spans="1:65">
      <c r="A319" s="30"/>
      <c r="B319" s="3" t="s">
        <v>74</v>
      </c>
      <c r="C319" s="29"/>
      <c r="D319" s="13">
        <v>6.7773812893279694E-3</v>
      </c>
      <c r="E319" s="14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0"/>
    </row>
    <row r="320" spans="1:65">
      <c r="A320" s="30"/>
      <c r="B320" s="3" t="s">
        <v>195</v>
      </c>
      <c r="C320" s="29"/>
      <c r="D320" s="13">
        <v>-2.2204460492503131E-16</v>
      </c>
      <c r="E320" s="14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0"/>
    </row>
    <row r="321" spans="1:65">
      <c r="A321" s="30"/>
      <c r="B321" s="45" t="s">
        <v>196</v>
      </c>
      <c r="C321" s="46"/>
      <c r="D321" s="44" t="s">
        <v>197</v>
      </c>
      <c r="E321" s="14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0"/>
    </row>
    <row r="322" spans="1:65">
      <c r="B322" s="31"/>
      <c r="C322" s="20"/>
      <c r="D322" s="20"/>
      <c r="BM322" s="50"/>
    </row>
    <row r="323" spans="1:65" ht="15">
      <c r="B323" s="8" t="s">
        <v>324</v>
      </c>
      <c r="BM323" s="28" t="s">
        <v>209</v>
      </c>
    </row>
    <row r="324" spans="1:65" ht="15">
      <c r="A324" s="25" t="s">
        <v>25</v>
      </c>
      <c r="B324" s="18" t="s">
        <v>95</v>
      </c>
      <c r="C324" s="15" t="s">
        <v>96</v>
      </c>
      <c r="D324" s="16" t="s">
        <v>143</v>
      </c>
      <c r="E324" s="14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144</v>
      </c>
      <c r="C325" s="9" t="s">
        <v>144</v>
      </c>
      <c r="D325" s="141" t="s">
        <v>198</v>
      </c>
      <c r="E325" s="14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211</v>
      </c>
      <c r="E326" s="14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2</v>
      </c>
    </row>
    <row r="327" spans="1:65">
      <c r="A327" s="30"/>
      <c r="B327" s="19"/>
      <c r="C327" s="9"/>
      <c r="D327" s="26"/>
      <c r="E327" s="14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2</v>
      </c>
    </row>
    <row r="328" spans="1:65">
      <c r="A328" s="30"/>
      <c r="B328" s="18">
        <v>1</v>
      </c>
      <c r="C328" s="14">
        <v>1</v>
      </c>
      <c r="D328" s="22">
        <v>2.6</v>
      </c>
      <c r="E328" s="14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>
        <v>1</v>
      </c>
      <c r="C329" s="9">
        <v>2</v>
      </c>
      <c r="D329" s="11">
        <v>2.6</v>
      </c>
      <c r="E329" s="14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20</v>
      </c>
    </row>
    <row r="330" spans="1:65">
      <c r="A330" s="30"/>
      <c r="B330" s="20" t="s">
        <v>192</v>
      </c>
      <c r="C330" s="12"/>
      <c r="D330" s="23">
        <v>2.6</v>
      </c>
      <c r="E330" s="14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16</v>
      </c>
    </row>
    <row r="331" spans="1:65">
      <c r="A331" s="30"/>
      <c r="B331" s="3" t="s">
        <v>193</v>
      </c>
      <c r="C331" s="29"/>
      <c r="D331" s="11">
        <v>2.6</v>
      </c>
      <c r="E331" s="14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2.6</v>
      </c>
    </row>
    <row r="332" spans="1:65">
      <c r="A332" s="30"/>
      <c r="B332" s="3" t="s">
        <v>194</v>
      </c>
      <c r="C332" s="29"/>
      <c r="D332" s="24">
        <v>0</v>
      </c>
      <c r="E332" s="14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26</v>
      </c>
    </row>
    <row r="333" spans="1:65">
      <c r="A333" s="30"/>
      <c r="B333" s="3" t="s">
        <v>74</v>
      </c>
      <c r="C333" s="29"/>
      <c r="D333" s="13">
        <v>0</v>
      </c>
      <c r="E333" s="14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0"/>
    </row>
    <row r="334" spans="1:65">
      <c r="A334" s="30"/>
      <c r="B334" s="3" t="s">
        <v>195</v>
      </c>
      <c r="C334" s="29"/>
      <c r="D334" s="13">
        <v>0</v>
      </c>
      <c r="E334" s="14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0"/>
    </row>
    <row r="335" spans="1:65">
      <c r="A335" s="30"/>
      <c r="B335" s="45" t="s">
        <v>196</v>
      </c>
      <c r="C335" s="46"/>
      <c r="D335" s="44" t="s">
        <v>197</v>
      </c>
      <c r="E335" s="14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0"/>
    </row>
    <row r="336" spans="1:65">
      <c r="B336" s="31"/>
      <c r="C336" s="20"/>
      <c r="D336" s="20"/>
      <c r="BM336" s="50"/>
    </row>
    <row r="337" spans="1:65" ht="15">
      <c r="B337" s="8" t="s">
        <v>325</v>
      </c>
      <c r="BM337" s="28" t="s">
        <v>209</v>
      </c>
    </row>
    <row r="338" spans="1:65" ht="15">
      <c r="A338" s="25" t="s">
        <v>28</v>
      </c>
      <c r="B338" s="18" t="s">
        <v>95</v>
      </c>
      <c r="C338" s="15" t="s">
        <v>96</v>
      </c>
      <c r="D338" s="16" t="s">
        <v>143</v>
      </c>
      <c r="E338" s="14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144</v>
      </c>
      <c r="C339" s="9" t="s">
        <v>144</v>
      </c>
      <c r="D339" s="141" t="s">
        <v>198</v>
      </c>
      <c r="E339" s="14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211</v>
      </c>
      <c r="E340" s="14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0"/>
      <c r="B341" s="19"/>
      <c r="C341" s="9"/>
      <c r="D341" s="26"/>
      <c r="E341" s="14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1</v>
      </c>
    </row>
    <row r="342" spans="1:65">
      <c r="A342" s="30"/>
      <c r="B342" s="18">
        <v>1</v>
      </c>
      <c r="C342" s="14">
        <v>1</v>
      </c>
      <c r="D342" s="201">
        <v>16</v>
      </c>
      <c r="E342" s="189"/>
      <c r="F342" s="190"/>
      <c r="G342" s="190"/>
      <c r="H342" s="190"/>
      <c r="I342" s="190"/>
      <c r="J342" s="190"/>
      <c r="K342" s="190"/>
      <c r="L342" s="190"/>
      <c r="M342" s="190"/>
      <c r="N342" s="190"/>
      <c r="O342" s="190"/>
      <c r="P342" s="190"/>
      <c r="Q342" s="190"/>
      <c r="R342" s="190"/>
      <c r="S342" s="190"/>
      <c r="T342" s="190"/>
      <c r="U342" s="190"/>
      <c r="V342" s="190"/>
      <c r="W342" s="190"/>
      <c r="X342" s="190"/>
      <c r="Y342" s="190"/>
      <c r="Z342" s="190"/>
      <c r="AA342" s="190"/>
      <c r="AB342" s="190"/>
      <c r="AC342" s="190"/>
      <c r="AD342" s="190"/>
      <c r="AE342" s="190"/>
      <c r="AF342" s="190"/>
      <c r="AG342" s="190"/>
      <c r="AH342" s="190"/>
      <c r="AI342" s="190"/>
      <c r="AJ342" s="190"/>
      <c r="AK342" s="190"/>
      <c r="AL342" s="190"/>
      <c r="AM342" s="190"/>
      <c r="AN342" s="190"/>
      <c r="AO342" s="190"/>
      <c r="AP342" s="190"/>
      <c r="AQ342" s="190"/>
      <c r="AR342" s="190"/>
      <c r="AS342" s="190"/>
      <c r="AT342" s="190"/>
      <c r="AU342" s="190"/>
      <c r="AV342" s="190"/>
      <c r="AW342" s="190"/>
      <c r="AX342" s="190"/>
      <c r="AY342" s="190"/>
      <c r="AZ342" s="190"/>
      <c r="BA342" s="190"/>
      <c r="BB342" s="190"/>
      <c r="BC342" s="190"/>
      <c r="BD342" s="190"/>
      <c r="BE342" s="190"/>
      <c r="BF342" s="190"/>
      <c r="BG342" s="190"/>
      <c r="BH342" s="190"/>
      <c r="BI342" s="190"/>
      <c r="BJ342" s="190"/>
      <c r="BK342" s="190"/>
      <c r="BL342" s="190"/>
      <c r="BM342" s="191">
        <v>1</v>
      </c>
    </row>
    <row r="343" spans="1:65">
      <c r="A343" s="30"/>
      <c r="B343" s="19">
        <v>1</v>
      </c>
      <c r="C343" s="9">
        <v>2</v>
      </c>
      <c r="D343" s="194">
        <v>16.2</v>
      </c>
      <c r="E343" s="189"/>
      <c r="F343" s="190"/>
      <c r="G343" s="190"/>
      <c r="H343" s="190"/>
      <c r="I343" s="190"/>
      <c r="J343" s="190"/>
      <c r="K343" s="190"/>
      <c r="L343" s="190"/>
      <c r="M343" s="190"/>
      <c r="N343" s="190"/>
      <c r="O343" s="190"/>
      <c r="P343" s="190"/>
      <c r="Q343" s="190"/>
      <c r="R343" s="190"/>
      <c r="S343" s="190"/>
      <c r="T343" s="190"/>
      <c r="U343" s="190"/>
      <c r="V343" s="190"/>
      <c r="W343" s="190"/>
      <c r="X343" s="190"/>
      <c r="Y343" s="190"/>
      <c r="Z343" s="190"/>
      <c r="AA343" s="190"/>
      <c r="AB343" s="190"/>
      <c r="AC343" s="190"/>
      <c r="AD343" s="190"/>
      <c r="AE343" s="190"/>
      <c r="AF343" s="190"/>
      <c r="AG343" s="190"/>
      <c r="AH343" s="190"/>
      <c r="AI343" s="190"/>
      <c r="AJ343" s="190"/>
      <c r="AK343" s="190"/>
      <c r="AL343" s="190"/>
      <c r="AM343" s="190"/>
      <c r="AN343" s="190"/>
      <c r="AO343" s="190"/>
      <c r="AP343" s="190"/>
      <c r="AQ343" s="190"/>
      <c r="AR343" s="190"/>
      <c r="AS343" s="190"/>
      <c r="AT343" s="190"/>
      <c r="AU343" s="190"/>
      <c r="AV343" s="190"/>
      <c r="AW343" s="190"/>
      <c r="AX343" s="190"/>
      <c r="AY343" s="190"/>
      <c r="AZ343" s="190"/>
      <c r="BA343" s="190"/>
      <c r="BB343" s="190"/>
      <c r="BC343" s="190"/>
      <c r="BD343" s="190"/>
      <c r="BE343" s="190"/>
      <c r="BF343" s="190"/>
      <c r="BG343" s="190"/>
      <c r="BH343" s="190"/>
      <c r="BI343" s="190"/>
      <c r="BJ343" s="190"/>
      <c r="BK343" s="190"/>
      <c r="BL343" s="190"/>
      <c r="BM343" s="191">
        <v>21</v>
      </c>
    </row>
    <row r="344" spans="1:65">
      <c r="A344" s="30"/>
      <c r="B344" s="20" t="s">
        <v>192</v>
      </c>
      <c r="C344" s="12"/>
      <c r="D344" s="193">
        <v>16.100000000000001</v>
      </c>
      <c r="E344" s="189"/>
      <c r="F344" s="190"/>
      <c r="G344" s="190"/>
      <c r="H344" s="190"/>
      <c r="I344" s="190"/>
      <c r="J344" s="190"/>
      <c r="K344" s="190"/>
      <c r="L344" s="190"/>
      <c r="M344" s="190"/>
      <c r="N344" s="190"/>
      <c r="O344" s="190"/>
      <c r="P344" s="190"/>
      <c r="Q344" s="190"/>
      <c r="R344" s="190"/>
      <c r="S344" s="190"/>
      <c r="T344" s="190"/>
      <c r="U344" s="190"/>
      <c r="V344" s="190"/>
      <c r="W344" s="190"/>
      <c r="X344" s="190"/>
      <c r="Y344" s="190"/>
      <c r="Z344" s="190"/>
      <c r="AA344" s="190"/>
      <c r="AB344" s="190"/>
      <c r="AC344" s="190"/>
      <c r="AD344" s="190"/>
      <c r="AE344" s="190"/>
      <c r="AF344" s="190"/>
      <c r="AG344" s="190"/>
      <c r="AH344" s="190"/>
      <c r="AI344" s="190"/>
      <c r="AJ344" s="190"/>
      <c r="AK344" s="190"/>
      <c r="AL344" s="190"/>
      <c r="AM344" s="190"/>
      <c r="AN344" s="190"/>
      <c r="AO344" s="190"/>
      <c r="AP344" s="190"/>
      <c r="AQ344" s="190"/>
      <c r="AR344" s="190"/>
      <c r="AS344" s="190"/>
      <c r="AT344" s="190"/>
      <c r="AU344" s="190"/>
      <c r="AV344" s="190"/>
      <c r="AW344" s="190"/>
      <c r="AX344" s="190"/>
      <c r="AY344" s="190"/>
      <c r="AZ344" s="190"/>
      <c r="BA344" s="190"/>
      <c r="BB344" s="190"/>
      <c r="BC344" s="190"/>
      <c r="BD344" s="190"/>
      <c r="BE344" s="190"/>
      <c r="BF344" s="190"/>
      <c r="BG344" s="190"/>
      <c r="BH344" s="190"/>
      <c r="BI344" s="190"/>
      <c r="BJ344" s="190"/>
      <c r="BK344" s="190"/>
      <c r="BL344" s="190"/>
      <c r="BM344" s="191">
        <v>16</v>
      </c>
    </row>
    <row r="345" spans="1:65">
      <c r="A345" s="30"/>
      <c r="B345" s="3" t="s">
        <v>193</v>
      </c>
      <c r="C345" s="29"/>
      <c r="D345" s="194">
        <v>16.100000000000001</v>
      </c>
      <c r="E345" s="189"/>
      <c r="F345" s="190"/>
      <c r="G345" s="190"/>
      <c r="H345" s="190"/>
      <c r="I345" s="190"/>
      <c r="J345" s="190"/>
      <c r="K345" s="190"/>
      <c r="L345" s="190"/>
      <c r="M345" s="190"/>
      <c r="N345" s="190"/>
      <c r="O345" s="190"/>
      <c r="P345" s="190"/>
      <c r="Q345" s="190"/>
      <c r="R345" s="190"/>
      <c r="S345" s="190"/>
      <c r="T345" s="190"/>
      <c r="U345" s="190"/>
      <c r="V345" s="190"/>
      <c r="W345" s="190"/>
      <c r="X345" s="190"/>
      <c r="Y345" s="190"/>
      <c r="Z345" s="190"/>
      <c r="AA345" s="190"/>
      <c r="AB345" s="190"/>
      <c r="AC345" s="190"/>
      <c r="AD345" s="190"/>
      <c r="AE345" s="190"/>
      <c r="AF345" s="190"/>
      <c r="AG345" s="190"/>
      <c r="AH345" s="190"/>
      <c r="AI345" s="190"/>
      <c r="AJ345" s="190"/>
      <c r="AK345" s="190"/>
      <c r="AL345" s="190"/>
      <c r="AM345" s="190"/>
      <c r="AN345" s="190"/>
      <c r="AO345" s="190"/>
      <c r="AP345" s="190"/>
      <c r="AQ345" s="190"/>
      <c r="AR345" s="190"/>
      <c r="AS345" s="190"/>
      <c r="AT345" s="190"/>
      <c r="AU345" s="190"/>
      <c r="AV345" s="190"/>
      <c r="AW345" s="190"/>
      <c r="AX345" s="190"/>
      <c r="AY345" s="190"/>
      <c r="AZ345" s="190"/>
      <c r="BA345" s="190"/>
      <c r="BB345" s="190"/>
      <c r="BC345" s="190"/>
      <c r="BD345" s="190"/>
      <c r="BE345" s="190"/>
      <c r="BF345" s="190"/>
      <c r="BG345" s="190"/>
      <c r="BH345" s="190"/>
      <c r="BI345" s="190"/>
      <c r="BJ345" s="190"/>
      <c r="BK345" s="190"/>
      <c r="BL345" s="190"/>
      <c r="BM345" s="191">
        <v>16.100000000000001</v>
      </c>
    </row>
    <row r="346" spans="1:65">
      <c r="A346" s="30"/>
      <c r="B346" s="3" t="s">
        <v>194</v>
      </c>
      <c r="C346" s="29"/>
      <c r="D346" s="194">
        <v>0.141421356237309</v>
      </c>
      <c r="E346" s="189"/>
      <c r="F346" s="190"/>
      <c r="G346" s="190"/>
      <c r="H346" s="190"/>
      <c r="I346" s="190"/>
      <c r="J346" s="190"/>
      <c r="K346" s="190"/>
      <c r="L346" s="190"/>
      <c r="M346" s="190"/>
      <c r="N346" s="190"/>
      <c r="O346" s="190"/>
      <c r="P346" s="190"/>
      <c r="Q346" s="190"/>
      <c r="R346" s="190"/>
      <c r="S346" s="190"/>
      <c r="T346" s="190"/>
      <c r="U346" s="190"/>
      <c r="V346" s="190"/>
      <c r="W346" s="190"/>
      <c r="X346" s="190"/>
      <c r="Y346" s="190"/>
      <c r="Z346" s="190"/>
      <c r="AA346" s="190"/>
      <c r="AB346" s="190"/>
      <c r="AC346" s="190"/>
      <c r="AD346" s="190"/>
      <c r="AE346" s="190"/>
      <c r="AF346" s="190"/>
      <c r="AG346" s="190"/>
      <c r="AH346" s="190"/>
      <c r="AI346" s="190"/>
      <c r="AJ346" s="190"/>
      <c r="AK346" s="190"/>
      <c r="AL346" s="190"/>
      <c r="AM346" s="190"/>
      <c r="AN346" s="190"/>
      <c r="AO346" s="190"/>
      <c r="AP346" s="190"/>
      <c r="AQ346" s="190"/>
      <c r="AR346" s="190"/>
      <c r="AS346" s="190"/>
      <c r="AT346" s="190"/>
      <c r="AU346" s="190"/>
      <c r="AV346" s="190"/>
      <c r="AW346" s="190"/>
      <c r="AX346" s="190"/>
      <c r="AY346" s="190"/>
      <c r="AZ346" s="190"/>
      <c r="BA346" s="190"/>
      <c r="BB346" s="190"/>
      <c r="BC346" s="190"/>
      <c r="BD346" s="190"/>
      <c r="BE346" s="190"/>
      <c r="BF346" s="190"/>
      <c r="BG346" s="190"/>
      <c r="BH346" s="190"/>
      <c r="BI346" s="190"/>
      <c r="BJ346" s="190"/>
      <c r="BK346" s="190"/>
      <c r="BL346" s="190"/>
      <c r="BM346" s="191">
        <v>27</v>
      </c>
    </row>
    <row r="347" spans="1:65">
      <c r="A347" s="30"/>
      <c r="B347" s="3" t="s">
        <v>74</v>
      </c>
      <c r="C347" s="29"/>
      <c r="D347" s="13">
        <v>8.7839351700191928E-3</v>
      </c>
      <c r="E347" s="14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0"/>
    </row>
    <row r="348" spans="1:65">
      <c r="A348" s="30"/>
      <c r="B348" s="3" t="s">
        <v>195</v>
      </c>
      <c r="C348" s="29"/>
      <c r="D348" s="13">
        <v>0</v>
      </c>
      <c r="E348" s="14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0"/>
    </row>
    <row r="349" spans="1:65">
      <c r="A349" s="30"/>
      <c r="B349" s="45" t="s">
        <v>196</v>
      </c>
      <c r="C349" s="46"/>
      <c r="D349" s="44" t="s">
        <v>197</v>
      </c>
      <c r="E349" s="14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0"/>
    </row>
    <row r="350" spans="1:65">
      <c r="B350" s="31"/>
      <c r="C350" s="20"/>
      <c r="D350" s="20"/>
      <c r="BM350" s="50"/>
    </row>
    <row r="351" spans="1:65" ht="15">
      <c r="B351" s="8" t="s">
        <v>326</v>
      </c>
      <c r="BM351" s="28" t="s">
        <v>209</v>
      </c>
    </row>
    <row r="352" spans="1:65" ht="15">
      <c r="A352" s="25" t="s">
        <v>30</v>
      </c>
      <c r="B352" s="18" t="s">
        <v>95</v>
      </c>
      <c r="C352" s="15" t="s">
        <v>96</v>
      </c>
      <c r="D352" s="16" t="s">
        <v>143</v>
      </c>
      <c r="E352" s="14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144</v>
      </c>
      <c r="C353" s="9" t="s">
        <v>144</v>
      </c>
      <c r="D353" s="141" t="s">
        <v>198</v>
      </c>
      <c r="E353" s="14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211</v>
      </c>
      <c r="E354" s="14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4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01">
        <v>28.2</v>
      </c>
      <c r="E356" s="189"/>
      <c r="F356" s="190"/>
      <c r="G356" s="190"/>
      <c r="H356" s="190"/>
      <c r="I356" s="190"/>
      <c r="J356" s="190"/>
      <c r="K356" s="190"/>
      <c r="L356" s="190"/>
      <c r="M356" s="190"/>
      <c r="N356" s="190"/>
      <c r="O356" s="190"/>
      <c r="P356" s="190"/>
      <c r="Q356" s="190"/>
      <c r="R356" s="190"/>
      <c r="S356" s="190"/>
      <c r="T356" s="190"/>
      <c r="U356" s="190"/>
      <c r="V356" s="190"/>
      <c r="W356" s="190"/>
      <c r="X356" s="190"/>
      <c r="Y356" s="190"/>
      <c r="Z356" s="190"/>
      <c r="AA356" s="190"/>
      <c r="AB356" s="190"/>
      <c r="AC356" s="190"/>
      <c r="AD356" s="190"/>
      <c r="AE356" s="190"/>
      <c r="AF356" s="190"/>
      <c r="AG356" s="190"/>
      <c r="AH356" s="190"/>
      <c r="AI356" s="190"/>
      <c r="AJ356" s="190"/>
      <c r="AK356" s="190"/>
      <c r="AL356" s="190"/>
      <c r="AM356" s="190"/>
      <c r="AN356" s="190"/>
      <c r="AO356" s="190"/>
      <c r="AP356" s="190"/>
      <c r="AQ356" s="190"/>
      <c r="AR356" s="190"/>
      <c r="AS356" s="190"/>
      <c r="AT356" s="190"/>
      <c r="AU356" s="190"/>
      <c r="AV356" s="190"/>
      <c r="AW356" s="190"/>
      <c r="AX356" s="190"/>
      <c r="AY356" s="190"/>
      <c r="AZ356" s="190"/>
      <c r="BA356" s="190"/>
      <c r="BB356" s="190"/>
      <c r="BC356" s="190"/>
      <c r="BD356" s="190"/>
      <c r="BE356" s="190"/>
      <c r="BF356" s="190"/>
      <c r="BG356" s="190"/>
      <c r="BH356" s="190"/>
      <c r="BI356" s="190"/>
      <c r="BJ356" s="190"/>
      <c r="BK356" s="190"/>
      <c r="BL356" s="190"/>
      <c r="BM356" s="191">
        <v>1</v>
      </c>
    </row>
    <row r="357" spans="1:65">
      <c r="A357" s="30"/>
      <c r="B357" s="19">
        <v>1</v>
      </c>
      <c r="C357" s="9">
        <v>2</v>
      </c>
      <c r="D357" s="194">
        <v>27.3</v>
      </c>
      <c r="E357" s="189"/>
      <c r="F357" s="190"/>
      <c r="G357" s="190"/>
      <c r="H357" s="190"/>
      <c r="I357" s="190"/>
      <c r="J357" s="190"/>
      <c r="K357" s="190"/>
      <c r="L357" s="190"/>
      <c r="M357" s="190"/>
      <c r="N357" s="190"/>
      <c r="O357" s="190"/>
      <c r="P357" s="190"/>
      <c r="Q357" s="190"/>
      <c r="R357" s="190"/>
      <c r="S357" s="190"/>
      <c r="T357" s="190"/>
      <c r="U357" s="190"/>
      <c r="V357" s="190"/>
      <c r="W357" s="190"/>
      <c r="X357" s="190"/>
      <c r="Y357" s="190"/>
      <c r="Z357" s="190"/>
      <c r="AA357" s="190"/>
      <c r="AB357" s="190"/>
      <c r="AC357" s="190"/>
      <c r="AD357" s="190"/>
      <c r="AE357" s="190"/>
      <c r="AF357" s="190"/>
      <c r="AG357" s="190"/>
      <c r="AH357" s="190"/>
      <c r="AI357" s="190"/>
      <c r="AJ357" s="190"/>
      <c r="AK357" s="190"/>
      <c r="AL357" s="190"/>
      <c r="AM357" s="190"/>
      <c r="AN357" s="190"/>
      <c r="AO357" s="190"/>
      <c r="AP357" s="190"/>
      <c r="AQ357" s="190"/>
      <c r="AR357" s="190"/>
      <c r="AS357" s="190"/>
      <c r="AT357" s="190"/>
      <c r="AU357" s="190"/>
      <c r="AV357" s="190"/>
      <c r="AW357" s="190"/>
      <c r="AX357" s="190"/>
      <c r="AY357" s="190"/>
      <c r="AZ357" s="190"/>
      <c r="BA357" s="190"/>
      <c r="BB357" s="190"/>
      <c r="BC357" s="190"/>
      <c r="BD357" s="190"/>
      <c r="BE357" s="190"/>
      <c r="BF357" s="190"/>
      <c r="BG357" s="190"/>
      <c r="BH357" s="190"/>
      <c r="BI357" s="190"/>
      <c r="BJ357" s="190"/>
      <c r="BK357" s="190"/>
      <c r="BL357" s="190"/>
      <c r="BM357" s="191">
        <v>22</v>
      </c>
    </row>
    <row r="358" spans="1:65">
      <c r="A358" s="30"/>
      <c r="B358" s="20" t="s">
        <v>192</v>
      </c>
      <c r="C358" s="12"/>
      <c r="D358" s="193">
        <v>27.75</v>
      </c>
      <c r="E358" s="189"/>
      <c r="F358" s="190"/>
      <c r="G358" s="190"/>
      <c r="H358" s="190"/>
      <c r="I358" s="190"/>
      <c r="J358" s="190"/>
      <c r="K358" s="190"/>
      <c r="L358" s="190"/>
      <c r="M358" s="190"/>
      <c r="N358" s="190"/>
      <c r="O358" s="190"/>
      <c r="P358" s="190"/>
      <c r="Q358" s="190"/>
      <c r="R358" s="190"/>
      <c r="S358" s="190"/>
      <c r="T358" s="190"/>
      <c r="U358" s="190"/>
      <c r="V358" s="190"/>
      <c r="W358" s="190"/>
      <c r="X358" s="190"/>
      <c r="Y358" s="190"/>
      <c r="Z358" s="190"/>
      <c r="AA358" s="190"/>
      <c r="AB358" s="190"/>
      <c r="AC358" s="190"/>
      <c r="AD358" s="190"/>
      <c r="AE358" s="190"/>
      <c r="AF358" s="190"/>
      <c r="AG358" s="190"/>
      <c r="AH358" s="190"/>
      <c r="AI358" s="190"/>
      <c r="AJ358" s="190"/>
      <c r="AK358" s="190"/>
      <c r="AL358" s="190"/>
      <c r="AM358" s="190"/>
      <c r="AN358" s="190"/>
      <c r="AO358" s="190"/>
      <c r="AP358" s="190"/>
      <c r="AQ358" s="190"/>
      <c r="AR358" s="190"/>
      <c r="AS358" s="190"/>
      <c r="AT358" s="190"/>
      <c r="AU358" s="190"/>
      <c r="AV358" s="190"/>
      <c r="AW358" s="190"/>
      <c r="AX358" s="190"/>
      <c r="AY358" s="190"/>
      <c r="AZ358" s="190"/>
      <c r="BA358" s="190"/>
      <c r="BB358" s="190"/>
      <c r="BC358" s="190"/>
      <c r="BD358" s="190"/>
      <c r="BE358" s="190"/>
      <c r="BF358" s="190"/>
      <c r="BG358" s="190"/>
      <c r="BH358" s="190"/>
      <c r="BI358" s="190"/>
      <c r="BJ358" s="190"/>
      <c r="BK358" s="190"/>
      <c r="BL358" s="190"/>
      <c r="BM358" s="191">
        <v>16</v>
      </c>
    </row>
    <row r="359" spans="1:65">
      <c r="A359" s="30"/>
      <c r="B359" s="3" t="s">
        <v>193</v>
      </c>
      <c r="C359" s="29"/>
      <c r="D359" s="194">
        <v>27.75</v>
      </c>
      <c r="E359" s="189"/>
      <c r="F359" s="190"/>
      <c r="G359" s="190"/>
      <c r="H359" s="190"/>
      <c r="I359" s="190"/>
      <c r="J359" s="190"/>
      <c r="K359" s="190"/>
      <c r="L359" s="190"/>
      <c r="M359" s="190"/>
      <c r="N359" s="190"/>
      <c r="O359" s="190"/>
      <c r="P359" s="190"/>
      <c r="Q359" s="190"/>
      <c r="R359" s="190"/>
      <c r="S359" s="190"/>
      <c r="T359" s="190"/>
      <c r="U359" s="190"/>
      <c r="V359" s="190"/>
      <c r="W359" s="190"/>
      <c r="X359" s="190"/>
      <c r="Y359" s="190"/>
      <c r="Z359" s="190"/>
      <c r="AA359" s="190"/>
      <c r="AB359" s="190"/>
      <c r="AC359" s="190"/>
      <c r="AD359" s="190"/>
      <c r="AE359" s="190"/>
      <c r="AF359" s="190"/>
      <c r="AG359" s="190"/>
      <c r="AH359" s="190"/>
      <c r="AI359" s="190"/>
      <c r="AJ359" s="190"/>
      <c r="AK359" s="190"/>
      <c r="AL359" s="190"/>
      <c r="AM359" s="190"/>
      <c r="AN359" s="190"/>
      <c r="AO359" s="190"/>
      <c r="AP359" s="190"/>
      <c r="AQ359" s="190"/>
      <c r="AR359" s="190"/>
      <c r="AS359" s="190"/>
      <c r="AT359" s="190"/>
      <c r="AU359" s="190"/>
      <c r="AV359" s="190"/>
      <c r="AW359" s="190"/>
      <c r="AX359" s="190"/>
      <c r="AY359" s="190"/>
      <c r="AZ359" s="190"/>
      <c r="BA359" s="190"/>
      <c r="BB359" s="190"/>
      <c r="BC359" s="190"/>
      <c r="BD359" s="190"/>
      <c r="BE359" s="190"/>
      <c r="BF359" s="190"/>
      <c r="BG359" s="190"/>
      <c r="BH359" s="190"/>
      <c r="BI359" s="190"/>
      <c r="BJ359" s="190"/>
      <c r="BK359" s="190"/>
      <c r="BL359" s="190"/>
      <c r="BM359" s="191">
        <v>27.75</v>
      </c>
    </row>
    <row r="360" spans="1:65">
      <c r="A360" s="30"/>
      <c r="B360" s="3" t="s">
        <v>194</v>
      </c>
      <c r="C360" s="29"/>
      <c r="D360" s="194">
        <v>0.63639610306789174</v>
      </c>
      <c r="E360" s="189"/>
      <c r="F360" s="190"/>
      <c r="G360" s="190"/>
      <c r="H360" s="190"/>
      <c r="I360" s="190"/>
      <c r="J360" s="190"/>
      <c r="K360" s="190"/>
      <c r="L360" s="190"/>
      <c r="M360" s="190"/>
      <c r="N360" s="190"/>
      <c r="O360" s="190"/>
      <c r="P360" s="190"/>
      <c r="Q360" s="190"/>
      <c r="R360" s="190"/>
      <c r="S360" s="190"/>
      <c r="T360" s="190"/>
      <c r="U360" s="190"/>
      <c r="V360" s="190"/>
      <c r="W360" s="190"/>
      <c r="X360" s="190"/>
      <c r="Y360" s="190"/>
      <c r="Z360" s="190"/>
      <c r="AA360" s="190"/>
      <c r="AB360" s="190"/>
      <c r="AC360" s="190"/>
      <c r="AD360" s="190"/>
      <c r="AE360" s="190"/>
      <c r="AF360" s="190"/>
      <c r="AG360" s="190"/>
      <c r="AH360" s="190"/>
      <c r="AI360" s="190"/>
      <c r="AJ360" s="190"/>
      <c r="AK360" s="190"/>
      <c r="AL360" s="190"/>
      <c r="AM360" s="190"/>
      <c r="AN360" s="190"/>
      <c r="AO360" s="190"/>
      <c r="AP360" s="190"/>
      <c r="AQ360" s="190"/>
      <c r="AR360" s="190"/>
      <c r="AS360" s="190"/>
      <c r="AT360" s="190"/>
      <c r="AU360" s="190"/>
      <c r="AV360" s="190"/>
      <c r="AW360" s="190"/>
      <c r="AX360" s="190"/>
      <c r="AY360" s="190"/>
      <c r="AZ360" s="190"/>
      <c r="BA360" s="190"/>
      <c r="BB360" s="190"/>
      <c r="BC360" s="190"/>
      <c r="BD360" s="190"/>
      <c r="BE360" s="190"/>
      <c r="BF360" s="190"/>
      <c r="BG360" s="190"/>
      <c r="BH360" s="190"/>
      <c r="BI360" s="190"/>
      <c r="BJ360" s="190"/>
      <c r="BK360" s="190"/>
      <c r="BL360" s="190"/>
      <c r="BM360" s="191">
        <v>28</v>
      </c>
    </row>
    <row r="361" spans="1:65">
      <c r="A361" s="30"/>
      <c r="B361" s="3" t="s">
        <v>74</v>
      </c>
      <c r="C361" s="29"/>
      <c r="D361" s="13">
        <v>2.293319290334745E-2</v>
      </c>
      <c r="E361" s="14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0"/>
    </row>
    <row r="362" spans="1:65">
      <c r="A362" s="30"/>
      <c r="B362" s="3" t="s">
        <v>195</v>
      </c>
      <c r="C362" s="29"/>
      <c r="D362" s="13">
        <v>0</v>
      </c>
      <c r="E362" s="14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0"/>
    </row>
    <row r="363" spans="1:65">
      <c r="A363" s="30"/>
      <c r="B363" s="45" t="s">
        <v>196</v>
      </c>
      <c r="C363" s="46"/>
      <c r="D363" s="44" t="s">
        <v>197</v>
      </c>
      <c r="E363" s="14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0"/>
    </row>
    <row r="364" spans="1:65">
      <c r="B364" s="31"/>
      <c r="C364" s="20"/>
      <c r="D364" s="20"/>
      <c r="BM364" s="50"/>
    </row>
    <row r="365" spans="1:65" ht="15">
      <c r="B365" s="8" t="s">
        <v>327</v>
      </c>
      <c r="BM365" s="28" t="s">
        <v>209</v>
      </c>
    </row>
    <row r="366" spans="1:65" ht="15">
      <c r="A366" s="25" t="s">
        <v>33</v>
      </c>
      <c r="B366" s="18" t="s">
        <v>95</v>
      </c>
      <c r="C366" s="15" t="s">
        <v>96</v>
      </c>
      <c r="D366" s="16" t="s">
        <v>143</v>
      </c>
      <c r="E366" s="14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144</v>
      </c>
      <c r="C367" s="9" t="s">
        <v>144</v>
      </c>
      <c r="D367" s="141" t="s">
        <v>198</v>
      </c>
      <c r="E367" s="14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211</v>
      </c>
      <c r="E368" s="14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0</v>
      </c>
    </row>
    <row r="369" spans="1:65">
      <c r="A369" s="30"/>
      <c r="B369" s="19"/>
      <c r="C369" s="9"/>
      <c r="D369" s="26"/>
      <c r="E369" s="14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0</v>
      </c>
    </row>
    <row r="370" spans="1:65">
      <c r="A370" s="30"/>
      <c r="B370" s="18">
        <v>1</v>
      </c>
      <c r="C370" s="14">
        <v>1</v>
      </c>
      <c r="D370" s="195">
        <v>84</v>
      </c>
      <c r="E370" s="196"/>
      <c r="F370" s="197"/>
      <c r="G370" s="197"/>
      <c r="H370" s="197"/>
      <c r="I370" s="197"/>
      <c r="J370" s="197"/>
      <c r="K370" s="197"/>
      <c r="L370" s="197"/>
      <c r="M370" s="197"/>
      <c r="N370" s="197"/>
      <c r="O370" s="197"/>
      <c r="P370" s="197"/>
      <c r="Q370" s="197"/>
      <c r="R370" s="197"/>
      <c r="S370" s="197"/>
      <c r="T370" s="197"/>
      <c r="U370" s="197"/>
      <c r="V370" s="197"/>
      <c r="W370" s="197"/>
      <c r="X370" s="197"/>
      <c r="Y370" s="197"/>
      <c r="Z370" s="197"/>
      <c r="AA370" s="197"/>
      <c r="AB370" s="197"/>
      <c r="AC370" s="197"/>
      <c r="AD370" s="197"/>
      <c r="AE370" s="197"/>
      <c r="AF370" s="197"/>
      <c r="AG370" s="197"/>
      <c r="AH370" s="197"/>
      <c r="AI370" s="197"/>
      <c r="AJ370" s="197"/>
      <c r="AK370" s="197"/>
      <c r="AL370" s="197"/>
      <c r="AM370" s="197"/>
      <c r="AN370" s="197"/>
      <c r="AO370" s="197"/>
      <c r="AP370" s="197"/>
      <c r="AQ370" s="197"/>
      <c r="AR370" s="197"/>
      <c r="AS370" s="197"/>
      <c r="AT370" s="197"/>
      <c r="AU370" s="197"/>
      <c r="AV370" s="197"/>
      <c r="AW370" s="197"/>
      <c r="AX370" s="197"/>
      <c r="AY370" s="197"/>
      <c r="AZ370" s="197"/>
      <c r="BA370" s="197"/>
      <c r="BB370" s="197"/>
      <c r="BC370" s="197"/>
      <c r="BD370" s="197"/>
      <c r="BE370" s="197"/>
      <c r="BF370" s="197"/>
      <c r="BG370" s="197"/>
      <c r="BH370" s="197"/>
      <c r="BI370" s="197"/>
      <c r="BJ370" s="197"/>
      <c r="BK370" s="197"/>
      <c r="BL370" s="197"/>
      <c r="BM370" s="198">
        <v>1</v>
      </c>
    </row>
    <row r="371" spans="1:65">
      <c r="A371" s="30"/>
      <c r="B371" s="19">
        <v>1</v>
      </c>
      <c r="C371" s="9">
        <v>2</v>
      </c>
      <c r="D371" s="199">
        <v>86</v>
      </c>
      <c r="E371" s="196"/>
      <c r="F371" s="197"/>
      <c r="G371" s="197"/>
      <c r="H371" s="197"/>
      <c r="I371" s="197"/>
      <c r="J371" s="197"/>
      <c r="K371" s="197"/>
      <c r="L371" s="197"/>
      <c r="M371" s="197"/>
      <c r="N371" s="197"/>
      <c r="O371" s="197"/>
      <c r="P371" s="197"/>
      <c r="Q371" s="197"/>
      <c r="R371" s="197"/>
      <c r="S371" s="197"/>
      <c r="T371" s="197"/>
      <c r="U371" s="197"/>
      <c r="V371" s="197"/>
      <c r="W371" s="197"/>
      <c r="X371" s="197"/>
      <c r="Y371" s="197"/>
      <c r="Z371" s="197"/>
      <c r="AA371" s="197"/>
      <c r="AB371" s="197"/>
      <c r="AC371" s="197"/>
      <c r="AD371" s="197"/>
      <c r="AE371" s="197"/>
      <c r="AF371" s="197"/>
      <c r="AG371" s="197"/>
      <c r="AH371" s="197"/>
      <c r="AI371" s="197"/>
      <c r="AJ371" s="197"/>
      <c r="AK371" s="197"/>
      <c r="AL371" s="197"/>
      <c r="AM371" s="197"/>
      <c r="AN371" s="197"/>
      <c r="AO371" s="197"/>
      <c r="AP371" s="197"/>
      <c r="AQ371" s="197"/>
      <c r="AR371" s="197"/>
      <c r="AS371" s="197"/>
      <c r="AT371" s="197"/>
      <c r="AU371" s="197"/>
      <c r="AV371" s="197"/>
      <c r="AW371" s="197"/>
      <c r="AX371" s="197"/>
      <c r="AY371" s="197"/>
      <c r="AZ371" s="197"/>
      <c r="BA371" s="197"/>
      <c r="BB371" s="197"/>
      <c r="BC371" s="197"/>
      <c r="BD371" s="197"/>
      <c r="BE371" s="197"/>
      <c r="BF371" s="197"/>
      <c r="BG371" s="197"/>
      <c r="BH371" s="197"/>
      <c r="BI371" s="197"/>
      <c r="BJ371" s="197"/>
      <c r="BK371" s="197"/>
      <c r="BL371" s="197"/>
      <c r="BM371" s="198">
        <v>6</v>
      </c>
    </row>
    <row r="372" spans="1:65">
      <c r="A372" s="30"/>
      <c r="B372" s="20" t="s">
        <v>192</v>
      </c>
      <c r="C372" s="12"/>
      <c r="D372" s="200">
        <v>85</v>
      </c>
      <c r="E372" s="196"/>
      <c r="F372" s="197"/>
      <c r="G372" s="197"/>
      <c r="H372" s="197"/>
      <c r="I372" s="197"/>
      <c r="J372" s="197"/>
      <c r="K372" s="197"/>
      <c r="L372" s="197"/>
      <c r="M372" s="197"/>
      <c r="N372" s="197"/>
      <c r="O372" s="197"/>
      <c r="P372" s="197"/>
      <c r="Q372" s="197"/>
      <c r="R372" s="197"/>
      <c r="S372" s="197"/>
      <c r="T372" s="197"/>
      <c r="U372" s="197"/>
      <c r="V372" s="197"/>
      <c r="W372" s="197"/>
      <c r="X372" s="197"/>
      <c r="Y372" s="197"/>
      <c r="Z372" s="197"/>
      <c r="AA372" s="197"/>
      <c r="AB372" s="197"/>
      <c r="AC372" s="197"/>
      <c r="AD372" s="197"/>
      <c r="AE372" s="197"/>
      <c r="AF372" s="197"/>
      <c r="AG372" s="197"/>
      <c r="AH372" s="197"/>
      <c r="AI372" s="197"/>
      <c r="AJ372" s="197"/>
      <c r="AK372" s="197"/>
      <c r="AL372" s="197"/>
      <c r="AM372" s="197"/>
      <c r="AN372" s="197"/>
      <c r="AO372" s="197"/>
      <c r="AP372" s="197"/>
      <c r="AQ372" s="197"/>
      <c r="AR372" s="197"/>
      <c r="AS372" s="197"/>
      <c r="AT372" s="197"/>
      <c r="AU372" s="197"/>
      <c r="AV372" s="197"/>
      <c r="AW372" s="197"/>
      <c r="AX372" s="197"/>
      <c r="AY372" s="197"/>
      <c r="AZ372" s="197"/>
      <c r="BA372" s="197"/>
      <c r="BB372" s="197"/>
      <c r="BC372" s="197"/>
      <c r="BD372" s="197"/>
      <c r="BE372" s="197"/>
      <c r="BF372" s="197"/>
      <c r="BG372" s="197"/>
      <c r="BH372" s="197"/>
      <c r="BI372" s="197"/>
      <c r="BJ372" s="197"/>
      <c r="BK372" s="197"/>
      <c r="BL372" s="197"/>
      <c r="BM372" s="198">
        <v>16</v>
      </c>
    </row>
    <row r="373" spans="1:65">
      <c r="A373" s="30"/>
      <c r="B373" s="3" t="s">
        <v>193</v>
      </c>
      <c r="C373" s="29"/>
      <c r="D373" s="199">
        <v>85</v>
      </c>
      <c r="E373" s="196"/>
      <c r="F373" s="197"/>
      <c r="G373" s="197"/>
      <c r="H373" s="197"/>
      <c r="I373" s="197"/>
      <c r="J373" s="197"/>
      <c r="K373" s="197"/>
      <c r="L373" s="197"/>
      <c r="M373" s="197"/>
      <c r="N373" s="197"/>
      <c r="O373" s="197"/>
      <c r="P373" s="197"/>
      <c r="Q373" s="197"/>
      <c r="R373" s="197"/>
      <c r="S373" s="197"/>
      <c r="T373" s="197"/>
      <c r="U373" s="197"/>
      <c r="V373" s="197"/>
      <c r="W373" s="197"/>
      <c r="X373" s="197"/>
      <c r="Y373" s="197"/>
      <c r="Z373" s="197"/>
      <c r="AA373" s="197"/>
      <c r="AB373" s="197"/>
      <c r="AC373" s="197"/>
      <c r="AD373" s="197"/>
      <c r="AE373" s="197"/>
      <c r="AF373" s="197"/>
      <c r="AG373" s="197"/>
      <c r="AH373" s="197"/>
      <c r="AI373" s="197"/>
      <c r="AJ373" s="197"/>
      <c r="AK373" s="197"/>
      <c r="AL373" s="197"/>
      <c r="AM373" s="197"/>
      <c r="AN373" s="197"/>
      <c r="AO373" s="197"/>
      <c r="AP373" s="197"/>
      <c r="AQ373" s="197"/>
      <c r="AR373" s="197"/>
      <c r="AS373" s="197"/>
      <c r="AT373" s="197"/>
      <c r="AU373" s="197"/>
      <c r="AV373" s="197"/>
      <c r="AW373" s="197"/>
      <c r="AX373" s="197"/>
      <c r="AY373" s="197"/>
      <c r="AZ373" s="197"/>
      <c r="BA373" s="197"/>
      <c r="BB373" s="197"/>
      <c r="BC373" s="197"/>
      <c r="BD373" s="197"/>
      <c r="BE373" s="197"/>
      <c r="BF373" s="197"/>
      <c r="BG373" s="197"/>
      <c r="BH373" s="197"/>
      <c r="BI373" s="197"/>
      <c r="BJ373" s="197"/>
      <c r="BK373" s="197"/>
      <c r="BL373" s="197"/>
      <c r="BM373" s="198">
        <v>85</v>
      </c>
    </row>
    <row r="374" spans="1:65">
      <c r="A374" s="30"/>
      <c r="B374" s="3" t="s">
        <v>194</v>
      </c>
      <c r="C374" s="29"/>
      <c r="D374" s="199">
        <v>1.4142135623730951</v>
      </c>
      <c r="E374" s="196"/>
      <c r="F374" s="197"/>
      <c r="G374" s="197"/>
      <c r="H374" s="197"/>
      <c r="I374" s="197"/>
      <c r="J374" s="197"/>
      <c r="K374" s="197"/>
      <c r="L374" s="197"/>
      <c r="M374" s="197"/>
      <c r="N374" s="197"/>
      <c r="O374" s="197"/>
      <c r="P374" s="197"/>
      <c r="Q374" s="197"/>
      <c r="R374" s="197"/>
      <c r="S374" s="197"/>
      <c r="T374" s="197"/>
      <c r="U374" s="197"/>
      <c r="V374" s="197"/>
      <c r="W374" s="197"/>
      <c r="X374" s="197"/>
      <c r="Y374" s="197"/>
      <c r="Z374" s="197"/>
      <c r="AA374" s="197"/>
      <c r="AB374" s="197"/>
      <c r="AC374" s="197"/>
      <c r="AD374" s="197"/>
      <c r="AE374" s="197"/>
      <c r="AF374" s="197"/>
      <c r="AG374" s="197"/>
      <c r="AH374" s="197"/>
      <c r="AI374" s="197"/>
      <c r="AJ374" s="197"/>
      <c r="AK374" s="197"/>
      <c r="AL374" s="197"/>
      <c r="AM374" s="197"/>
      <c r="AN374" s="197"/>
      <c r="AO374" s="197"/>
      <c r="AP374" s="197"/>
      <c r="AQ374" s="197"/>
      <c r="AR374" s="197"/>
      <c r="AS374" s="197"/>
      <c r="AT374" s="197"/>
      <c r="AU374" s="197"/>
      <c r="AV374" s="197"/>
      <c r="AW374" s="197"/>
      <c r="AX374" s="197"/>
      <c r="AY374" s="197"/>
      <c r="AZ374" s="197"/>
      <c r="BA374" s="197"/>
      <c r="BB374" s="197"/>
      <c r="BC374" s="197"/>
      <c r="BD374" s="197"/>
      <c r="BE374" s="197"/>
      <c r="BF374" s="197"/>
      <c r="BG374" s="197"/>
      <c r="BH374" s="197"/>
      <c r="BI374" s="197"/>
      <c r="BJ374" s="197"/>
      <c r="BK374" s="197"/>
      <c r="BL374" s="197"/>
      <c r="BM374" s="198">
        <v>29</v>
      </c>
    </row>
    <row r="375" spans="1:65">
      <c r="A375" s="30"/>
      <c r="B375" s="3" t="s">
        <v>74</v>
      </c>
      <c r="C375" s="29"/>
      <c r="D375" s="13">
        <v>1.663780661615406E-2</v>
      </c>
      <c r="E375" s="14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0"/>
    </row>
    <row r="376" spans="1:65">
      <c r="A376" s="30"/>
      <c r="B376" s="3" t="s">
        <v>195</v>
      </c>
      <c r="C376" s="29"/>
      <c r="D376" s="13">
        <v>0</v>
      </c>
      <c r="E376" s="14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0"/>
    </row>
    <row r="377" spans="1:65">
      <c r="A377" s="30"/>
      <c r="B377" s="45" t="s">
        <v>196</v>
      </c>
      <c r="C377" s="46"/>
      <c r="D377" s="44" t="s">
        <v>197</v>
      </c>
      <c r="E377" s="14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0"/>
    </row>
    <row r="378" spans="1:65">
      <c r="B378" s="31"/>
      <c r="C378" s="20"/>
      <c r="D378" s="20"/>
      <c r="BM378" s="50"/>
    </row>
    <row r="379" spans="1:65" ht="15">
      <c r="B379" s="8" t="s">
        <v>328</v>
      </c>
      <c r="BM379" s="28" t="s">
        <v>209</v>
      </c>
    </row>
    <row r="380" spans="1:65" ht="15">
      <c r="A380" s="25" t="s">
        <v>36</v>
      </c>
      <c r="B380" s="18" t="s">
        <v>95</v>
      </c>
      <c r="C380" s="15" t="s">
        <v>96</v>
      </c>
      <c r="D380" s="16" t="s">
        <v>143</v>
      </c>
      <c r="E380" s="14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144</v>
      </c>
      <c r="C381" s="9" t="s">
        <v>144</v>
      </c>
      <c r="D381" s="141" t="s">
        <v>198</v>
      </c>
      <c r="E381" s="14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211</v>
      </c>
      <c r="E382" s="14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4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01">
        <v>11</v>
      </c>
      <c r="E384" s="189"/>
      <c r="F384" s="190"/>
      <c r="G384" s="190"/>
      <c r="H384" s="190"/>
      <c r="I384" s="190"/>
      <c r="J384" s="190"/>
      <c r="K384" s="190"/>
      <c r="L384" s="190"/>
      <c r="M384" s="190"/>
      <c r="N384" s="190"/>
      <c r="O384" s="190"/>
      <c r="P384" s="190"/>
      <c r="Q384" s="190"/>
      <c r="R384" s="190"/>
      <c r="S384" s="190"/>
      <c r="T384" s="190"/>
      <c r="U384" s="190"/>
      <c r="V384" s="190"/>
      <c r="W384" s="190"/>
      <c r="X384" s="190"/>
      <c r="Y384" s="190"/>
      <c r="Z384" s="190"/>
      <c r="AA384" s="190"/>
      <c r="AB384" s="190"/>
      <c r="AC384" s="190"/>
      <c r="AD384" s="190"/>
      <c r="AE384" s="190"/>
      <c r="AF384" s="190"/>
      <c r="AG384" s="190"/>
      <c r="AH384" s="190"/>
      <c r="AI384" s="190"/>
      <c r="AJ384" s="190"/>
      <c r="AK384" s="190"/>
      <c r="AL384" s="190"/>
      <c r="AM384" s="190"/>
      <c r="AN384" s="190"/>
      <c r="AO384" s="190"/>
      <c r="AP384" s="190"/>
      <c r="AQ384" s="190"/>
      <c r="AR384" s="190"/>
      <c r="AS384" s="190"/>
      <c r="AT384" s="190"/>
      <c r="AU384" s="190"/>
      <c r="AV384" s="190"/>
      <c r="AW384" s="190"/>
      <c r="AX384" s="190"/>
      <c r="AY384" s="190"/>
      <c r="AZ384" s="190"/>
      <c r="BA384" s="190"/>
      <c r="BB384" s="190"/>
      <c r="BC384" s="190"/>
      <c r="BD384" s="190"/>
      <c r="BE384" s="190"/>
      <c r="BF384" s="190"/>
      <c r="BG384" s="190"/>
      <c r="BH384" s="190"/>
      <c r="BI384" s="190"/>
      <c r="BJ384" s="190"/>
      <c r="BK384" s="190"/>
      <c r="BL384" s="190"/>
      <c r="BM384" s="191">
        <v>1</v>
      </c>
    </row>
    <row r="385" spans="1:65">
      <c r="A385" s="30"/>
      <c r="B385" s="19">
        <v>1</v>
      </c>
      <c r="C385" s="9">
        <v>2</v>
      </c>
      <c r="D385" s="194">
        <v>11</v>
      </c>
      <c r="E385" s="189"/>
      <c r="F385" s="190"/>
      <c r="G385" s="190"/>
      <c r="H385" s="190"/>
      <c r="I385" s="190"/>
      <c r="J385" s="190"/>
      <c r="K385" s="190"/>
      <c r="L385" s="190"/>
      <c r="M385" s="190"/>
      <c r="N385" s="190"/>
      <c r="O385" s="190"/>
      <c r="P385" s="190"/>
      <c r="Q385" s="190"/>
      <c r="R385" s="190"/>
      <c r="S385" s="190"/>
      <c r="T385" s="190"/>
      <c r="U385" s="190"/>
      <c r="V385" s="190"/>
      <c r="W385" s="190"/>
      <c r="X385" s="190"/>
      <c r="Y385" s="190"/>
      <c r="Z385" s="190"/>
      <c r="AA385" s="190"/>
      <c r="AB385" s="190"/>
      <c r="AC385" s="190"/>
      <c r="AD385" s="190"/>
      <c r="AE385" s="190"/>
      <c r="AF385" s="190"/>
      <c r="AG385" s="190"/>
      <c r="AH385" s="190"/>
      <c r="AI385" s="190"/>
      <c r="AJ385" s="190"/>
      <c r="AK385" s="190"/>
      <c r="AL385" s="190"/>
      <c r="AM385" s="190"/>
      <c r="AN385" s="190"/>
      <c r="AO385" s="190"/>
      <c r="AP385" s="190"/>
      <c r="AQ385" s="190"/>
      <c r="AR385" s="190"/>
      <c r="AS385" s="190"/>
      <c r="AT385" s="190"/>
      <c r="AU385" s="190"/>
      <c r="AV385" s="190"/>
      <c r="AW385" s="190"/>
      <c r="AX385" s="190"/>
      <c r="AY385" s="190"/>
      <c r="AZ385" s="190"/>
      <c r="BA385" s="190"/>
      <c r="BB385" s="190"/>
      <c r="BC385" s="190"/>
      <c r="BD385" s="190"/>
      <c r="BE385" s="190"/>
      <c r="BF385" s="190"/>
      <c r="BG385" s="190"/>
      <c r="BH385" s="190"/>
      <c r="BI385" s="190"/>
      <c r="BJ385" s="190"/>
      <c r="BK385" s="190"/>
      <c r="BL385" s="190"/>
      <c r="BM385" s="191">
        <v>8</v>
      </c>
    </row>
    <row r="386" spans="1:65">
      <c r="A386" s="30"/>
      <c r="B386" s="20" t="s">
        <v>192</v>
      </c>
      <c r="C386" s="12"/>
      <c r="D386" s="193">
        <v>11</v>
      </c>
      <c r="E386" s="189"/>
      <c r="F386" s="190"/>
      <c r="G386" s="190"/>
      <c r="H386" s="190"/>
      <c r="I386" s="190"/>
      <c r="J386" s="190"/>
      <c r="K386" s="190"/>
      <c r="L386" s="190"/>
      <c r="M386" s="190"/>
      <c r="N386" s="190"/>
      <c r="O386" s="190"/>
      <c r="P386" s="190"/>
      <c r="Q386" s="190"/>
      <c r="R386" s="190"/>
      <c r="S386" s="190"/>
      <c r="T386" s="190"/>
      <c r="U386" s="190"/>
      <c r="V386" s="190"/>
      <c r="W386" s="190"/>
      <c r="X386" s="190"/>
      <c r="Y386" s="190"/>
      <c r="Z386" s="190"/>
      <c r="AA386" s="190"/>
      <c r="AB386" s="190"/>
      <c r="AC386" s="190"/>
      <c r="AD386" s="190"/>
      <c r="AE386" s="190"/>
      <c r="AF386" s="190"/>
      <c r="AG386" s="190"/>
      <c r="AH386" s="190"/>
      <c r="AI386" s="190"/>
      <c r="AJ386" s="190"/>
      <c r="AK386" s="190"/>
      <c r="AL386" s="190"/>
      <c r="AM386" s="190"/>
      <c r="AN386" s="190"/>
      <c r="AO386" s="190"/>
      <c r="AP386" s="190"/>
      <c r="AQ386" s="190"/>
      <c r="AR386" s="190"/>
      <c r="AS386" s="190"/>
      <c r="AT386" s="190"/>
      <c r="AU386" s="190"/>
      <c r="AV386" s="190"/>
      <c r="AW386" s="190"/>
      <c r="AX386" s="190"/>
      <c r="AY386" s="190"/>
      <c r="AZ386" s="190"/>
      <c r="BA386" s="190"/>
      <c r="BB386" s="190"/>
      <c r="BC386" s="190"/>
      <c r="BD386" s="190"/>
      <c r="BE386" s="190"/>
      <c r="BF386" s="190"/>
      <c r="BG386" s="190"/>
      <c r="BH386" s="190"/>
      <c r="BI386" s="190"/>
      <c r="BJ386" s="190"/>
      <c r="BK386" s="190"/>
      <c r="BL386" s="190"/>
      <c r="BM386" s="191">
        <v>16</v>
      </c>
    </row>
    <row r="387" spans="1:65">
      <c r="A387" s="30"/>
      <c r="B387" s="3" t="s">
        <v>193</v>
      </c>
      <c r="C387" s="29"/>
      <c r="D387" s="194">
        <v>11</v>
      </c>
      <c r="E387" s="189"/>
      <c r="F387" s="190"/>
      <c r="G387" s="190"/>
      <c r="H387" s="190"/>
      <c r="I387" s="190"/>
      <c r="J387" s="190"/>
      <c r="K387" s="190"/>
      <c r="L387" s="190"/>
      <c r="M387" s="190"/>
      <c r="N387" s="190"/>
      <c r="O387" s="190"/>
      <c r="P387" s="190"/>
      <c r="Q387" s="190"/>
      <c r="R387" s="190"/>
      <c r="S387" s="190"/>
      <c r="T387" s="190"/>
      <c r="U387" s="190"/>
      <c r="V387" s="190"/>
      <c r="W387" s="190"/>
      <c r="X387" s="190"/>
      <c r="Y387" s="190"/>
      <c r="Z387" s="190"/>
      <c r="AA387" s="190"/>
      <c r="AB387" s="190"/>
      <c r="AC387" s="190"/>
      <c r="AD387" s="190"/>
      <c r="AE387" s="190"/>
      <c r="AF387" s="190"/>
      <c r="AG387" s="190"/>
      <c r="AH387" s="190"/>
      <c r="AI387" s="190"/>
      <c r="AJ387" s="190"/>
      <c r="AK387" s="190"/>
      <c r="AL387" s="190"/>
      <c r="AM387" s="190"/>
      <c r="AN387" s="190"/>
      <c r="AO387" s="190"/>
      <c r="AP387" s="190"/>
      <c r="AQ387" s="190"/>
      <c r="AR387" s="190"/>
      <c r="AS387" s="190"/>
      <c r="AT387" s="190"/>
      <c r="AU387" s="190"/>
      <c r="AV387" s="190"/>
      <c r="AW387" s="190"/>
      <c r="AX387" s="190"/>
      <c r="AY387" s="190"/>
      <c r="AZ387" s="190"/>
      <c r="BA387" s="190"/>
      <c r="BB387" s="190"/>
      <c r="BC387" s="190"/>
      <c r="BD387" s="190"/>
      <c r="BE387" s="190"/>
      <c r="BF387" s="190"/>
      <c r="BG387" s="190"/>
      <c r="BH387" s="190"/>
      <c r="BI387" s="190"/>
      <c r="BJ387" s="190"/>
      <c r="BK387" s="190"/>
      <c r="BL387" s="190"/>
      <c r="BM387" s="191">
        <v>11</v>
      </c>
    </row>
    <row r="388" spans="1:65">
      <c r="A388" s="30"/>
      <c r="B388" s="3" t="s">
        <v>194</v>
      </c>
      <c r="C388" s="29"/>
      <c r="D388" s="194">
        <v>0</v>
      </c>
      <c r="E388" s="189"/>
      <c r="F388" s="190"/>
      <c r="G388" s="190"/>
      <c r="H388" s="190"/>
      <c r="I388" s="190"/>
      <c r="J388" s="190"/>
      <c r="K388" s="190"/>
      <c r="L388" s="190"/>
      <c r="M388" s="190"/>
      <c r="N388" s="190"/>
      <c r="O388" s="190"/>
      <c r="P388" s="190"/>
      <c r="Q388" s="190"/>
      <c r="R388" s="190"/>
      <c r="S388" s="190"/>
      <c r="T388" s="190"/>
      <c r="U388" s="190"/>
      <c r="V388" s="190"/>
      <c r="W388" s="190"/>
      <c r="X388" s="190"/>
      <c r="Y388" s="190"/>
      <c r="Z388" s="190"/>
      <c r="AA388" s="190"/>
      <c r="AB388" s="190"/>
      <c r="AC388" s="190"/>
      <c r="AD388" s="190"/>
      <c r="AE388" s="190"/>
      <c r="AF388" s="190"/>
      <c r="AG388" s="190"/>
      <c r="AH388" s="190"/>
      <c r="AI388" s="190"/>
      <c r="AJ388" s="190"/>
      <c r="AK388" s="190"/>
      <c r="AL388" s="190"/>
      <c r="AM388" s="190"/>
      <c r="AN388" s="190"/>
      <c r="AO388" s="190"/>
      <c r="AP388" s="190"/>
      <c r="AQ388" s="190"/>
      <c r="AR388" s="190"/>
      <c r="AS388" s="190"/>
      <c r="AT388" s="190"/>
      <c r="AU388" s="190"/>
      <c r="AV388" s="190"/>
      <c r="AW388" s="190"/>
      <c r="AX388" s="190"/>
      <c r="AY388" s="190"/>
      <c r="AZ388" s="190"/>
      <c r="BA388" s="190"/>
      <c r="BB388" s="190"/>
      <c r="BC388" s="190"/>
      <c r="BD388" s="190"/>
      <c r="BE388" s="190"/>
      <c r="BF388" s="190"/>
      <c r="BG388" s="190"/>
      <c r="BH388" s="190"/>
      <c r="BI388" s="190"/>
      <c r="BJ388" s="190"/>
      <c r="BK388" s="190"/>
      <c r="BL388" s="190"/>
      <c r="BM388" s="191">
        <v>30</v>
      </c>
    </row>
    <row r="389" spans="1:65">
      <c r="A389" s="30"/>
      <c r="B389" s="3" t="s">
        <v>74</v>
      </c>
      <c r="C389" s="29"/>
      <c r="D389" s="13">
        <v>0</v>
      </c>
      <c r="E389" s="14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0"/>
    </row>
    <row r="390" spans="1:65">
      <c r="A390" s="30"/>
      <c r="B390" s="3" t="s">
        <v>195</v>
      </c>
      <c r="C390" s="29"/>
      <c r="D390" s="13">
        <v>0</v>
      </c>
      <c r="E390" s="14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0"/>
    </row>
    <row r="391" spans="1:65">
      <c r="A391" s="30"/>
      <c r="B391" s="45" t="s">
        <v>196</v>
      </c>
      <c r="C391" s="46"/>
      <c r="D391" s="44" t="s">
        <v>197</v>
      </c>
      <c r="E391" s="14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0"/>
    </row>
    <row r="392" spans="1:65">
      <c r="B392" s="31"/>
      <c r="C392" s="20"/>
      <c r="D392" s="20"/>
      <c r="BM392" s="50"/>
    </row>
    <row r="393" spans="1:65" ht="15">
      <c r="B393" s="8" t="s">
        <v>329</v>
      </c>
      <c r="BM393" s="28" t="s">
        <v>209</v>
      </c>
    </row>
    <row r="394" spans="1:65" ht="15">
      <c r="A394" s="25" t="s">
        <v>39</v>
      </c>
      <c r="B394" s="18" t="s">
        <v>95</v>
      </c>
      <c r="C394" s="15" t="s">
        <v>96</v>
      </c>
      <c r="D394" s="16" t="s">
        <v>143</v>
      </c>
      <c r="E394" s="14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144</v>
      </c>
      <c r="C395" s="9" t="s">
        <v>144</v>
      </c>
      <c r="D395" s="141" t="s">
        <v>198</v>
      </c>
      <c r="E395" s="14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211</v>
      </c>
      <c r="E396" s="14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4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7.2</v>
      </c>
      <c r="E398" s="14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7.11</v>
      </c>
      <c r="E399" s="14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25</v>
      </c>
    </row>
    <row r="400" spans="1:65">
      <c r="A400" s="30"/>
      <c r="B400" s="20" t="s">
        <v>192</v>
      </c>
      <c r="C400" s="12"/>
      <c r="D400" s="23">
        <v>7.1550000000000002</v>
      </c>
      <c r="E400" s="14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193</v>
      </c>
      <c r="C401" s="29"/>
      <c r="D401" s="11">
        <v>7.1550000000000002</v>
      </c>
      <c r="E401" s="14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7.1550000000000002</v>
      </c>
    </row>
    <row r="402" spans="1:65">
      <c r="A402" s="30"/>
      <c r="B402" s="3" t="s">
        <v>194</v>
      </c>
      <c r="C402" s="29"/>
      <c r="D402" s="24">
        <v>6.3639610306789177E-2</v>
      </c>
      <c r="E402" s="14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31</v>
      </c>
    </row>
    <row r="403" spans="1:65">
      <c r="A403" s="30"/>
      <c r="B403" s="3" t="s">
        <v>74</v>
      </c>
      <c r="C403" s="29"/>
      <c r="D403" s="13">
        <v>8.8944249205854895E-3</v>
      </c>
      <c r="E403" s="14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0"/>
    </row>
    <row r="404" spans="1:65">
      <c r="A404" s="30"/>
      <c r="B404" s="3" t="s">
        <v>195</v>
      </c>
      <c r="C404" s="29"/>
      <c r="D404" s="13">
        <v>0</v>
      </c>
      <c r="E404" s="14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0"/>
    </row>
    <row r="405" spans="1:65">
      <c r="A405" s="30"/>
      <c r="B405" s="45" t="s">
        <v>196</v>
      </c>
      <c r="C405" s="46"/>
      <c r="D405" s="44" t="s">
        <v>197</v>
      </c>
      <c r="E405" s="14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0"/>
    </row>
    <row r="406" spans="1:65">
      <c r="B406" s="31"/>
      <c r="C406" s="20"/>
      <c r="D406" s="20"/>
      <c r="BM406" s="50"/>
    </row>
    <row r="407" spans="1:65" ht="15">
      <c r="B407" s="8" t="s">
        <v>330</v>
      </c>
      <c r="BM407" s="28" t="s">
        <v>209</v>
      </c>
    </row>
    <row r="408" spans="1:65" ht="15">
      <c r="A408" s="25" t="s">
        <v>42</v>
      </c>
      <c r="B408" s="18" t="s">
        <v>95</v>
      </c>
      <c r="C408" s="15" t="s">
        <v>96</v>
      </c>
      <c r="D408" s="16" t="s">
        <v>143</v>
      </c>
      <c r="E408" s="14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144</v>
      </c>
      <c r="C409" s="9" t="s">
        <v>144</v>
      </c>
      <c r="D409" s="141" t="s">
        <v>198</v>
      </c>
      <c r="E409" s="14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211</v>
      </c>
      <c r="E410" s="14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</v>
      </c>
    </row>
    <row r="411" spans="1:65">
      <c r="A411" s="30"/>
      <c r="B411" s="19"/>
      <c r="C411" s="9"/>
      <c r="D411" s="26"/>
      <c r="E411" s="14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</v>
      </c>
    </row>
    <row r="412" spans="1:65">
      <c r="A412" s="30"/>
      <c r="B412" s="18">
        <v>1</v>
      </c>
      <c r="C412" s="14">
        <v>1</v>
      </c>
      <c r="D412" s="195">
        <v>78.7</v>
      </c>
      <c r="E412" s="196"/>
      <c r="F412" s="197"/>
      <c r="G412" s="197"/>
      <c r="H412" s="197"/>
      <c r="I412" s="197"/>
      <c r="J412" s="197"/>
      <c r="K412" s="197"/>
      <c r="L412" s="197"/>
      <c r="M412" s="197"/>
      <c r="N412" s="197"/>
      <c r="O412" s="197"/>
      <c r="P412" s="197"/>
      <c r="Q412" s="197"/>
      <c r="R412" s="197"/>
      <c r="S412" s="197"/>
      <c r="T412" s="197"/>
      <c r="U412" s="197"/>
      <c r="V412" s="197"/>
      <c r="W412" s="197"/>
      <c r="X412" s="197"/>
      <c r="Y412" s="197"/>
      <c r="Z412" s="197"/>
      <c r="AA412" s="197"/>
      <c r="AB412" s="197"/>
      <c r="AC412" s="197"/>
      <c r="AD412" s="197"/>
      <c r="AE412" s="197"/>
      <c r="AF412" s="197"/>
      <c r="AG412" s="197"/>
      <c r="AH412" s="197"/>
      <c r="AI412" s="197"/>
      <c r="AJ412" s="197"/>
      <c r="AK412" s="197"/>
      <c r="AL412" s="197"/>
      <c r="AM412" s="197"/>
      <c r="AN412" s="197"/>
      <c r="AO412" s="197"/>
      <c r="AP412" s="197"/>
      <c r="AQ412" s="197"/>
      <c r="AR412" s="197"/>
      <c r="AS412" s="197"/>
      <c r="AT412" s="197"/>
      <c r="AU412" s="197"/>
      <c r="AV412" s="197"/>
      <c r="AW412" s="197"/>
      <c r="AX412" s="197"/>
      <c r="AY412" s="197"/>
      <c r="AZ412" s="197"/>
      <c r="BA412" s="197"/>
      <c r="BB412" s="197"/>
      <c r="BC412" s="197"/>
      <c r="BD412" s="197"/>
      <c r="BE412" s="197"/>
      <c r="BF412" s="197"/>
      <c r="BG412" s="197"/>
      <c r="BH412" s="197"/>
      <c r="BI412" s="197"/>
      <c r="BJ412" s="197"/>
      <c r="BK412" s="197"/>
      <c r="BL412" s="197"/>
      <c r="BM412" s="198">
        <v>1</v>
      </c>
    </row>
    <row r="413" spans="1:65">
      <c r="A413" s="30"/>
      <c r="B413" s="19">
        <v>1</v>
      </c>
      <c r="C413" s="9">
        <v>2</v>
      </c>
      <c r="D413" s="199">
        <v>78.2</v>
      </c>
      <c r="E413" s="196"/>
      <c r="F413" s="197"/>
      <c r="G413" s="197"/>
      <c r="H413" s="197"/>
      <c r="I413" s="197"/>
      <c r="J413" s="197"/>
      <c r="K413" s="197"/>
      <c r="L413" s="197"/>
      <c r="M413" s="197"/>
      <c r="N413" s="197"/>
      <c r="O413" s="197"/>
      <c r="P413" s="197"/>
      <c r="Q413" s="197"/>
      <c r="R413" s="197"/>
      <c r="S413" s="197"/>
      <c r="T413" s="197"/>
      <c r="U413" s="197"/>
      <c r="V413" s="197"/>
      <c r="W413" s="197"/>
      <c r="X413" s="197"/>
      <c r="Y413" s="197"/>
      <c r="Z413" s="197"/>
      <c r="AA413" s="197"/>
      <c r="AB413" s="197"/>
      <c r="AC413" s="197"/>
      <c r="AD413" s="197"/>
      <c r="AE413" s="197"/>
      <c r="AF413" s="197"/>
      <c r="AG413" s="197"/>
      <c r="AH413" s="197"/>
      <c r="AI413" s="197"/>
      <c r="AJ413" s="197"/>
      <c r="AK413" s="197"/>
      <c r="AL413" s="197"/>
      <c r="AM413" s="197"/>
      <c r="AN413" s="197"/>
      <c r="AO413" s="197"/>
      <c r="AP413" s="197"/>
      <c r="AQ413" s="197"/>
      <c r="AR413" s="197"/>
      <c r="AS413" s="197"/>
      <c r="AT413" s="197"/>
      <c r="AU413" s="197"/>
      <c r="AV413" s="197"/>
      <c r="AW413" s="197"/>
      <c r="AX413" s="197"/>
      <c r="AY413" s="197"/>
      <c r="AZ413" s="197"/>
      <c r="BA413" s="197"/>
      <c r="BB413" s="197"/>
      <c r="BC413" s="197"/>
      <c r="BD413" s="197"/>
      <c r="BE413" s="197"/>
      <c r="BF413" s="197"/>
      <c r="BG413" s="197"/>
      <c r="BH413" s="197"/>
      <c r="BI413" s="197"/>
      <c r="BJ413" s="197"/>
      <c r="BK413" s="197"/>
      <c r="BL413" s="197"/>
      <c r="BM413" s="198">
        <v>26</v>
      </c>
    </row>
    <row r="414" spans="1:65">
      <c r="A414" s="30"/>
      <c r="B414" s="20" t="s">
        <v>192</v>
      </c>
      <c r="C414" s="12"/>
      <c r="D414" s="200">
        <v>78.45</v>
      </c>
      <c r="E414" s="196"/>
      <c r="F414" s="197"/>
      <c r="G414" s="197"/>
      <c r="H414" s="197"/>
      <c r="I414" s="197"/>
      <c r="J414" s="197"/>
      <c r="K414" s="197"/>
      <c r="L414" s="197"/>
      <c r="M414" s="197"/>
      <c r="N414" s="197"/>
      <c r="O414" s="197"/>
      <c r="P414" s="197"/>
      <c r="Q414" s="197"/>
      <c r="R414" s="197"/>
      <c r="S414" s="197"/>
      <c r="T414" s="197"/>
      <c r="U414" s="197"/>
      <c r="V414" s="197"/>
      <c r="W414" s="197"/>
      <c r="X414" s="197"/>
      <c r="Y414" s="197"/>
      <c r="Z414" s="197"/>
      <c r="AA414" s="197"/>
      <c r="AB414" s="197"/>
      <c r="AC414" s="197"/>
      <c r="AD414" s="197"/>
      <c r="AE414" s="197"/>
      <c r="AF414" s="197"/>
      <c r="AG414" s="197"/>
      <c r="AH414" s="197"/>
      <c r="AI414" s="197"/>
      <c r="AJ414" s="197"/>
      <c r="AK414" s="197"/>
      <c r="AL414" s="197"/>
      <c r="AM414" s="197"/>
      <c r="AN414" s="197"/>
      <c r="AO414" s="197"/>
      <c r="AP414" s="197"/>
      <c r="AQ414" s="197"/>
      <c r="AR414" s="197"/>
      <c r="AS414" s="197"/>
      <c r="AT414" s="197"/>
      <c r="AU414" s="197"/>
      <c r="AV414" s="197"/>
      <c r="AW414" s="197"/>
      <c r="AX414" s="197"/>
      <c r="AY414" s="197"/>
      <c r="AZ414" s="197"/>
      <c r="BA414" s="197"/>
      <c r="BB414" s="197"/>
      <c r="BC414" s="197"/>
      <c r="BD414" s="197"/>
      <c r="BE414" s="197"/>
      <c r="BF414" s="197"/>
      <c r="BG414" s="197"/>
      <c r="BH414" s="197"/>
      <c r="BI414" s="197"/>
      <c r="BJ414" s="197"/>
      <c r="BK414" s="197"/>
      <c r="BL414" s="197"/>
      <c r="BM414" s="198">
        <v>16</v>
      </c>
    </row>
    <row r="415" spans="1:65">
      <c r="A415" s="30"/>
      <c r="B415" s="3" t="s">
        <v>193</v>
      </c>
      <c r="C415" s="29"/>
      <c r="D415" s="199">
        <v>78.45</v>
      </c>
      <c r="E415" s="196"/>
      <c r="F415" s="197"/>
      <c r="G415" s="197"/>
      <c r="H415" s="197"/>
      <c r="I415" s="197"/>
      <c r="J415" s="197"/>
      <c r="K415" s="197"/>
      <c r="L415" s="197"/>
      <c r="M415" s="197"/>
      <c r="N415" s="197"/>
      <c r="O415" s="197"/>
      <c r="P415" s="197"/>
      <c r="Q415" s="197"/>
      <c r="R415" s="197"/>
      <c r="S415" s="197"/>
      <c r="T415" s="197"/>
      <c r="U415" s="197"/>
      <c r="V415" s="197"/>
      <c r="W415" s="197"/>
      <c r="X415" s="197"/>
      <c r="Y415" s="197"/>
      <c r="Z415" s="197"/>
      <c r="AA415" s="197"/>
      <c r="AB415" s="197"/>
      <c r="AC415" s="197"/>
      <c r="AD415" s="197"/>
      <c r="AE415" s="197"/>
      <c r="AF415" s="197"/>
      <c r="AG415" s="197"/>
      <c r="AH415" s="197"/>
      <c r="AI415" s="197"/>
      <c r="AJ415" s="197"/>
      <c r="AK415" s="197"/>
      <c r="AL415" s="197"/>
      <c r="AM415" s="197"/>
      <c r="AN415" s="197"/>
      <c r="AO415" s="197"/>
      <c r="AP415" s="197"/>
      <c r="AQ415" s="197"/>
      <c r="AR415" s="197"/>
      <c r="AS415" s="197"/>
      <c r="AT415" s="197"/>
      <c r="AU415" s="197"/>
      <c r="AV415" s="197"/>
      <c r="AW415" s="197"/>
      <c r="AX415" s="197"/>
      <c r="AY415" s="197"/>
      <c r="AZ415" s="197"/>
      <c r="BA415" s="197"/>
      <c r="BB415" s="197"/>
      <c r="BC415" s="197"/>
      <c r="BD415" s="197"/>
      <c r="BE415" s="197"/>
      <c r="BF415" s="197"/>
      <c r="BG415" s="197"/>
      <c r="BH415" s="197"/>
      <c r="BI415" s="197"/>
      <c r="BJ415" s="197"/>
      <c r="BK415" s="197"/>
      <c r="BL415" s="197"/>
      <c r="BM415" s="198">
        <v>78.45</v>
      </c>
    </row>
    <row r="416" spans="1:65">
      <c r="A416" s="30"/>
      <c r="B416" s="3" t="s">
        <v>194</v>
      </c>
      <c r="C416" s="29"/>
      <c r="D416" s="199">
        <v>0.35355339059327379</v>
      </c>
      <c r="E416" s="196"/>
      <c r="F416" s="197"/>
      <c r="G416" s="197"/>
      <c r="H416" s="197"/>
      <c r="I416" s="197"/>
      <c r="J416" s="197"/>
      <c r="K416" s="197"/>
      <c r="L416" s="197"/>
      <c r="M416" s="197"/>
      <c r="N416" s="197"/>
      <c r="O416" s="197"/>
      <c r="P416" s="197"/>
      <c r="Q416" s="197"/>
      <c r="R416" s="197"/>
      <c r="S416" s="197"/>
      <c r="T416" s="197"/>
      <c r="U416" s="197"/>
      <c r="V416" s="197"/>
      <c r="W416" s="197"/>
      <c r="X416" s="197"/>
      <c r="Y416" s="197"/>
      <c r="Z416" s="197"/>
      <c r="AA416" s="197"/>
      <c r="AB416" s="197"/>
      <c r="AC416" s="197"/>
      <c r="AD416" s="197"/>
      <c r="AE416" s="197"/>
      <c r="AF416" s="197"/>
      <c r="AG416" s="197"/>
      <c r="AH416" s="197"/>
      <c r="AI416" s="197"/>
      <c r="AJ416" s="197"/>
      <c r="AK416" s="197"/>
      <c r="AL416" s="197"/>
      <c r="AM416" s="197"/>
      <c r="AN416" s="197"/>
      <c r="AO416" s="197"/>
      <c r="AP416" s="197"/>
      <c r="AQ416" s="197"/>
      <c r="AR416" s="197"/>
      <c r="AS416" s="197"/>
      <c r="AT416" s="197"/>
      <c r="AU416" s="197"/>
      <c r="AV416" s="197"/>
      <c r="AW416" s="197"/>
      <c r="AX416" s="197"/>
      <c r="AY416" s="197"/>
      <c r="AZ416" s="197"/>
      <c r="BA416" s="197"/>
      <c r="BB416" s="197"/>
      <c r="BC416" s="197"/>
      <c r="BD416" s="197"/>
      <c r="BE416" s="197"/>
      <c r="BF416" s="197"/>
      <c r="BG416" s="197"/>
      <c r="BH416" s="197"/>
      <c r="BI416" s="197"/>
      <c r="BJ416" s="197"/>
      <c r="BK416" s="197"/>
      <c r="BL416" s="197"/>
      <c r="BM416" s="198">
        <v>32</v>
      </c>
    </row>
    <row r="417" spans="1:65">
      <c r="A417" s="30"/>
      <c r="B417" s="3" t="s">
        <v>74</v>
      </c>
      <c r="C417" s="29"/>
      <c r="D417" s="13">
        <v>4.5067353804113929E-3</v>
      </c>
      <c r="E417" s="14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0"/>
    </row>
    <row r="418" spans="1:65">
      <c r="A418" s="30"/>
      <c r="B418" s="3" t="s">
        <v>195</v>
      </c>
      <c r="C418" s="29"/>
      <c r="D418" s="13">
        <v>0</v>
      </c>
      <c r="E418" s="14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0"/>
    </row>
    <row r="419" spans="1:65">
      <c r="A419" s="30"/>
      <c r="B419" s="45" t="s">
        <v>196</v>
      </c>
      <c r="C419" s="46"/>
      <c r="D419" s="44" t="s">
        <v>197</v>
      </c>
      <c r="E419" s="14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0"/>
    </row>
    <row r="420" spans="1:65">
      <c r="B420" s="31"/>
      <c r="C420" s="20"/>
      <c r="D420" s="20"/>
      <c r="BM420" s="50"/>
    </row>
    <row r="421" spans="1:65" ht="15">
      <c r="B421" s="8" t="s">
        <v>331</v>
      </c>
      <c r="BM421" s="28" t="s">
        <v>209</v>
      </c>
    </row>
    <row r="422" spans="1:65" ht="15">
      <c r="A422" s="25" t="s">
        <v>49</v>
      </c>
      <c r="B422" s="18" t="s">
        <v>95</v>
      </c>
      <c r="C422" s="15" t="s">
        <v>96</v>
      </c>
      <c r="D422" s="16" t="s">
        <v>143</v>
      </c>
      <c r="E422" s="14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144</v>
      </c>
      <c r="C423" s="9" t="s">
        <v>144</v>
      </c>
      <c r="D423" s="141" t="s">
        <v>198</v>
      </c>
      <c r="E423" s="14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211</v>
      </c>
      <c r="E424" s="14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4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05" t="s">
        <v>90</v>
      </c>
      <c r="E426" s="186"/>
      <c r="F426" s="187"/>
      <c r="G426" s="187"/>
      <c r="H426" s="187"/>
      <c r="I426" s="187"/>
      <c r="J426" s="187"/>
      <c r="K426" s="187"/>
      <c r="L426" s="187"/>
      <c r="M426" s="187"/>
      <c r="N426" s="187"/>
      <c r="O426" s="187"/>
      <c r="P426" s="187"/>
      <c r="Q426" s="187"/>
      <c r="R426" s="187"/>
      <c r="S426" s="187"/>
      <c r="T426" s="187"/>
      <c r="U426" s="187"/>
      <c r="V426" s="187"/>
      <c r="W426" s="187"/>
      <c r="X426" s="187"/>
      <c r="Y426" s="187"/>
      <c r="Z426" s="187"/>
      <c r="AA426" s="187"/>
      <c r="AB426" s="187"/>
      <c r="AC426" s="187"/>
      <c r="AD426" s="187"/>
      <c r="AE426" s="187"/>
      <c r="AF426" s="187"/>
      <c r="AG426" s="187"/>
      <c r="AH426" s="187"/>
      <c r="AI426" s="187"/>
      <c r="AJ426" s="187"/>
      <c r="AK426" s="187"/>
      <c r="AL426" s="187"/>
      <c r="AM426" s="187"/>
      <c r="AN426" s="187"/>
      <c r="AO426" s="187"/>
      <c r="AP426" s="187"/>
      <c r="AQ426" s="187"/>
      <c r="AR426" s="187"/>
      <c r="AS426" s="187"/>
      <c r="AT426" s="187"/>
      <c r="AU426" s="187"/>
      <c r="AV426" s="187"/>
      <c r="AW426" s="187"/>
      <c r="AX426" s="187"/>
      <c r="AY426" s="187"/>
      <c r="AZ426" s="187"/>
      <c r="BA426" s="187"/>
      <c r="BB426" s="187"/>
      <c r="BC426" s="187"/>
      <c r="BD426" s="187"/>
      <c r="BE426" s="187"/>
      <c r="BF426" s="187"/>
      <c r="BG426" s="187"/>
      <c r="BH426" s="187"/>
      <c r="BI426" s="187"/>
      <c r="BJ426" s="187"/>
      <c r="BK426" s="187"/>
      <c r="BL426" s="187"/>
      <c r="BM426" s="203">
        <v>1</v>
      </c>
    </row>
    <row r="427" spans="1:65">
      <c r="A427" s="30"/>
      <c r="B427" s="19">
        <v>1</v>
      </c>
      <c r="C427" s="9">
        <v>2</v>
      </c>
      <c r="D427" s="206" t="s">
        <v>90</v>
      </c>
      <c r="E427" s="186"/>
      <c r="F427" s="187"/>
      <c r="G427" s="187"/>
      <c r="H427" s="187"/>
      <c r="I427" s="187"/>
      <c r="J427" s="187"/>
      <c r="K427" s="187"/>
      <c r="L427" s="187"/>
      <c r="M427" s="187"/>
      <c r="N427" s="187"/>
      <c r="O427" s="187"/>
      <c r="P427" s="187"/>
      <c r="Q427" s="187"/>
      <c r="R427" s="187"/>
      <c r="S427" s="187"/>
      <c r="T427" s="187"/>
      <c r="U427" s="187"/>
      <c r="V427" s="187"/>
      <c r="W427" s="187"/>
      <c r="X427" s="187"/>
      <c r="Y427" s="187"/>
      <c r="Z427" s="187"/>
      <c r="AA427" s="187"/>
      <c r="AB427" s="187"/>
      <c r="AC427" s="187"/>
      <c r="AD427" s="187"/>
      <c r="AE427" s="187"/>
      <c r="AF427" s="187"/>
      <c r="AG427" s="187"/>
      <c r="AH427" s="187"/>
      <c r="AI427" s="187"/>
      <c r="AJ427" s="187"/>
      <c r="AK427" s="187"/>
      <c r="AL427" s="187"/>
      <c r="AM427" s="187"/>
      <c r="AN427" s="187"/>
      <c r="AO427" s="187"/>
      <c r="AP427" s="187"/>
      <c r="AQ427" s="187"/>
      <c r="AR427" s="187"/>
      <c r="AS427" s="187"/>
      <c r="AT427" s="187"/>
      <c r="AU427" s="187"/>
      <c r="AV427" s="187"/>
      <c r="AW427" s="187"/>
      <c r="AX427" s="187"/>
      <c r="AY427" s="187"/>
      <c r="AZ427" s="187"/>
      <c r="BA427" s="187"/>
      <c r="BB427" s="187"/>
      <c r="BC427" s="187"/>
      <c r="BD427" s="187"/>
      <c r="BE427" s="187"/>
      <c r="BF427" s="187"/>
      <c r="BG427" s="187"/>
      <c r="BH427" s="187"/>
      <c r="BI427" s="187"/>
      <c r="BJ427" s="187"/>
      <c r="BK427" s="187"/>
      <c r="BL427" s="187"/>
      <c r="BM427" s="203">
        <v>27</v>
      </c>
    </row>
    <row r="428" spans="1:65">
      <c r="A428" s="30"/>
      <c r="B428" s="20" t="s">
        <v>192</v>
      </c>
      <c r="C428" s="12"/>
      <c r="D428" s="204" t="s">
        <v>351</v>
      </c>
      <c r="E428" s="186"/>
      <c r="F428" s="187"/>
      <c r="G428" s="187"/>
      <c r="H428" s="187"/>
      <c r="I428" s="187"/>
      <c r="J428" s="187"/>
      <c r="K428" s="187"/>
      <c r="L428" s="187"/>
      <c r="M428" s="187"/>
      <c r="N428" s="187"/>
      <c r="O428" s="187"/>
      <c r="P428" s="187"/>
      <c r="Q428" s="187"/>
      <c r="R428" s="187"/>
      <c r="S428" s="187"/>
      <c r="T428" s="187"/>
      <c r="U428" s="187"/>
      <c r="V428" s="187"/>
      <c r="W428" s="187"/>
      <c r="X428" s="187"/>
      <c r="Y428" s="187"/>
      <c r="Z428" s="187"/>
      <c r="AA428" s="187"/>
      <c r="AB428" s="187"/>
      <c r="AC428" s="187"/>
      <c r="AD428" s="187"/>
      <c r="AE428" s="187"/>
      <c r="AF428" s="187"/>
      <c r="AG428" s="187"/>
      <c r="AH428" s="187"/>
      <c r="AI428" s="187"/>
      <c r="AJ428" s="187"/>
      <c r="AK428" s="187"/>
      <c r="AL428" s="187"/>
      <c r="AM428" s="187"/>
      <c r="AN428" s="187"/>
      <c r="AO428" s="187"/>
      <c r="AP428" s="187"/>
      <c r="AQ428" s="187"/>
      <c r="AR428" s="187"/>
      <c r="AS428" s="187"/>
      <c r="AT428" s="187"/>
      <c r="AU428" s="187"/>
      <c r="AV428" s="187"/>
      <c r="AW428" s="187"/>
      <c r="AX428" s="187"/>
      <c r="AY428" s="187"/>
      <c r="AZ428" s="187"/>
      <c r="BA428" s="187"/>
      <c r="BB428" s="187"/>
      <c r="BC428" s="187"/>
      <c r="BD428" s="187"/>
      <c r="BE428" s="187"/>
      <c r="BF428" s="187"/>
      <c r="BG428" s="187"/>
      <c r="BH428" s="187"/>
      <c r="BI428" s="187"/>
      <c r="BJ428" s="187"/>
      <c r="BK428" s="187"/>
      <c r="BL428" s="187"/>
      <c r="BM428" s="203">
        <v>16</v>
      </c>
    </row>
    <row r="429" spans="1:65">
      <c r="A429" s="30"/>
      <c r="B429" s="3" t="s">
        <v>193</v>
      </c>
      <c r="C429" s="29"/>
      <c r="D429" s="24" t="s">
        <v>351</v>
      </c>
      <c r="E429" s="186"/>
      <c r="F429" s="187"/>
      <c r="G429" s="187"/>
      <c r="H429" s="187"/>
      <c r="I429" s="187"/>
      <c r="J429" s="187"/>
      <c r="K429" s="187"/>
      <c r="L429" s="187"/>
      <c r="M429" s="187"/>
      <c r="N429" s="187"/>
      <c r="O429" s="187"/>
      <c r="P429" s="187"/>
      <c r="Q429" s="187"/>
      <c r="R429" s="187"/>
      <c r="S429" s="187"/>
      <c r="T429" s="187"/>
      <c r="U429" s="187"/>
      <c r="V429" s="187"/>
      <c r="W429" s="187"/>
      <c r="X429" s="187"/>
      <c r="Y429" s="187"/>
      <c r="Z429" s="187"/>
      <c r="AA429" s="187"/>
      <c r="AB429" s="187"/>
      <c r="AC429" s="187"/>
      <c r="AD429" s="187"/>
      <c r="AE429" s="187"/>
      <c r="AF429" s="187"/>
      <c r="AG429" s="187"/>
      <c r="AH429" s="187"/>
      <c r="AI429" s="187"/>
      <c r="AJ429" s="187"/>
      <c r="AK429" s="187"/>
      <c r="AL429" s="187"/>
      <c r="AM429" s="187"/>
      <c r="AN429" s="187"/>
      <c r="AO429" s="187"/>
      <c r="AP429" s="187"/>
      <c r="AQ429" s="187"/>
      <c r="AR429" s="187"/>
      <c r="AS429" s="187"/>
      <c r="AT429" s="187"/>
      <c r="AU429" s="187"/>
      <c r="AV429" s="187"/>
      <c r="AW429" s="187"/>
      <c r="AX429" s="187"/>
      <c r="AY429" s="187"/>
      <c r="AZ429" s="187"/>
      <c r="BA429" s="187"/>
      <c r="BB429" s="187"/>
      <c r="BC429" s="187"/>
      <c r="BD429" s="187"/>
      <c r="BE429" s="187"/>
      <c r="BF429" s="187"/>
      <c r="BG429" s="187"/>
      <c r="BH429" s="187"/>
      <c r="BI429" s="187"/>
      <c r="BJ429" s="187"/>
      <c r="BK429" s="187"/>
      <c r="BL429" s="187"/>
      <c r="BM429" s="203" t="s">
        <v>90</v>
      </c>
    </row>
    <row r="430" spans="1:65">
      <c r="A430" s="30"/>
      <c r="B430" s="3" t="s">
        <v>194</v>
      </c>
      <c r="C430" s="29"/>
      <c r="D430" s="24" t="s">
        <v>351</v>
      </c>
      <c r="E430" s="186"/>
      <c r="F430" s="187"/>
      <c r="G430" s="187"/>
      <c r="H430" s="187"/>
      <c r="I430" s="187"/>
      <c r="J430" s="187"/>
      <c r="K430" s="187"/>
      <c r="L430" s="187"/>
      <c r="M430" s="187"/>
      <c r="N430" s="187"/>
      <c r="O430" s="187"/>
      <c r="P430" s="187"/>
      <c r="Q430" s="187"/>
      <c r="R430" s="187"/>
      <c r="S430" s="187"/>
      <c r="T430" s="187"/>
      <c r="U430" s="187"/>
      <c r="V430" s="187"/>
      <c r="W430" s="187"/>
      <c r="X430" s="187"/>
      <c r="Y430" s="187"/>
      <c r="Z430" s="187"/>
      <c r="AA430" s="187"/>
      <c r="AB430" s="187"/>
      <c r="AC430" s="187"/>
      <c r="AD430" s="187"/>
      <c r="AE430" s="187"/>
      <c r="AF430" s="187"/>
      <c r="AG430" s="187"/>
      <c r="AH430" s="187"/>
      <c r="AI430" s="187"/>
      <c r="AJ430" s="187"/>
      <c r="AK430" s="187"/>
      <c r="AL430" s="187"/>
      <c r="AM430" s="187"/>
      <c r="AN430" s="187"/>
      <c r="AO430" s="187"/>
      <c r="AP430" s="187"/>
      <c r="AQ430" s="187"/>
      <c r="AR430" s="187"/>
      <c r="AS430" s="187"/>
      <c r="AT430" s="187"/>
      <c r="AU430" s="187"/>
      <c r="AV430" s="187"/>
      <c r="AW430" s="187"/>
      <c r="AX430" s="187"/>
      <c r="AY430" s="187"/>
      <c r="AZ430" s="187"/>
      <c r="BA430" s="187"/>
      <c r="BB430" s="187"/>
      <c r="BC430" s="187"/>
      <c r="BD430" s="187"/>
      <c r="BE430" s="187"/>
      <c r="BF430" s="187"/>
      <c r="BG430" s="187"/>
      <c r="BH430" s="187"/>
      <c r="BI430" s="187"/>
      <c r="BJ430" s="187"/>
      <c r="BK430" s="187"/>
      <c r="BL430" s="187"/>
      <c r="BM430" s="203">
        <v>33</v>
      </c>
    </row>
    <row r="431" spans="1:65">
      <c r="A431" s="30"/>
      <c r="B431" s="3" t="s">
        <v>74</v>
      </c>
      <c r="C431" s="29"/>
      <c r="D431" s="13" t="s">
        <v>351</v>
      </c>
      <c r="E431" s="14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0"/>
    </row>
    <row r="432" spans="1:65">
      <c r="A432" s="30"/>
      <c r="B432" s="3" t="s">
        <v>195</v>
      </c>
      <c r="C432" s="29"/>
      <c r="D432" s="13" t="s">
        <v>351</v>
      </c>
      <c r="E432" s="14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0"/>
    </row>
    <row r="433" spans="1:65">
      <c r="A433" s="30"/>
      <c r="B433" s="45" t="s">
        <v>196</v>
      </c>
      <c r="C433" s="46"/>
      <c r="D433" s="44" t="s">
        <v>197</v>
      </c>
      <c r="E433" s="14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0"/>
    </row>
    <row r="434" spans="1:65">
      <c r="B434" s="31"/>
      <c r="C434" s="20"/>
      <c r="D434" s="20"/>
      <c r="BM434" s="50"/>
    </row>
    <row r="435" spans="1:65" ht="15">
      <c r="B435" s="8" t="s">
        <v>332</v>
      </c>
      <c r="BM435" s="28" t="s">
        <v>209</v>
      </c>
    </row>
    <row r="436" spans="1:65" ht="15">
      <c r="A436" s="25" t="s">
        <v>6</v>
      </c>
      <c r="B436" s="18" t="s">
        <v>95</v>
      </c>
      <c r="C436" s="15" t="s">
        <v>96</v>
      </c>
      <c r="D436" s="16" t="s">
        <v>143</v>
      </c>
      <c r="E436" s="14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144</v>
      </c>
      <c r="C437" s="9" t="s">
        <v>144</v>
      </c>
      <c r="D437" s="141" t="s">
        <v>198</v>
      </c>
      <c r="E437" s="14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211</v>
      </c>
      <c r="E438" s="14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2</v>
      </c>
    </row>
    <row r="439" spans="1:65">
      <c r="A439" s="30"/>
      <c r="B439" s="19"/>
      <c r="C439" s="9"/>
      <c r="D439" s="26"/>
      <c r="E439" s="14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2</v>
      </c>
    </row>
    <row r="440" spans="1:65">
      <c r="A440" s="30"/>
      <c r="B440" s="18">
        <v>1</v>
      </c>
      <c r="C440" s="14">
        <v>1</v>
      </c>
      <c r="D440" s="22">
        <v>1</v>
      </c>
      <c r="E440" s="14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>
        <v>1</v>
      </c>
      <c r="C441" s="9">
        <v>2</v>
      </c>
      <c r="D441" s="11">
        <v>1</v>
      </c>
      <c r="E441" s="14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28</v>
      </c>
    </row>
    <row r="442" spans="1:65">
      <c r="A442" s="30"/>
      <c r="B442" s="20" t="s">
        <v>192</v>
      </c>
      <c r="C442" s="12"/>
      <c r="D442" s="23">
        <v>1</v>
      </c>
      <c r="E442" s="14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16</v>
      </c>
    </row>
    <row r="443" spans="1:65">
      <c r="A443" s="30"/>
      <c r="B443" s="3" t="s">
        <v>193</v>
      </c>
      <c r="C443" s="29"/>
      <c r="D443" s="11">
        <v>1</v>
      </c>
      <c r="E443" s="14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1</v>
      </c>
    </row>
    <row r="444" spans="1:65">
      <c r="A444" s="30"/>
      <c r="B444" s="3" t="s">
        <v>194</v>
      </c>
      <c r="C444" s="29"/>
      <c r="D444" s="24">
        <v>0</v>
      </c>
      <c r="E444" s="14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34</v>
      </c>
    </row>
    <row r="445" spans="1:65">
      <c r="A445" s="30"/>
      <c r="B445" s="3" t="s">
        <v>74</v>
      </c>
      <c r="C445" s="29"/>
      <c r="D445" s="13">
        <v>0</v>
      </c>
      <c r="E445" s="14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0"/>
    </row>
    <row r="446" spans="1:65">
      <c r="A446" s="30"/>
      <c r="B446" s="3" t="s">
        <v>195</v>
      </c>
      <c r="C446" s="29"/>
      <c r="D446" s="13">
        <v>0</v>
      </c>
      <c r="E446" s="14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0"/>
    </row>
    <row r="447" spans="1:65">
      <c r="A447" s="30"/>
      <c r="B447" s="45" t="s">
        <v>196</v>
      </c>
      <c r="C447" s="46"/>
      <c r="D447" s="44" t="s">
        <v>197</v>
      </c>
      <c r="E447" s="14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0"/>
    </row>
    <row r="448" spans="1:65">
      <c r="B448" s="31"/>
      <c r="C448" s="20"/>
      <c r="D448" s="20"/>
      <c r="BM448" s="50"/>
    </row>
    <row r="449" spans="1:65" ht="15">
      <c r="B449" s="8" t="s">
        <v>333</v>
      </c>
      <c r="BM449" s="28" t="s">
        <v>209</v>
      </c>
    </row>
    <row r="450" spans="1:65" ht="15">
      <c r="A450" s="25" t="s">
        <v>9</v>
      </c>
      <c r="B450" s="18" t="s">
        <v>95</v>
      </c>
      <c r="C450" s="15" t="s">
        <v>96</v>
      </c>
      <c r="D450" s="16" t="s">
        <v>143</v>
      </c>
      <c r="E450" s="14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144</v>
      </c>
      <c r="C451" s="9" t="s">
        <v>144</v>
      </c>
      <c r="D451" s="141" t="s">
        <v>198</v>
      </c>
      <c r="E451" s="14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211</v>
      </c>
      <c r="E452" s="14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</v>
      </c>
    </row>
    <row r="453" spans="1:65">
      <c r="A453" s="30"/>
      <c r="B453" s="19"/>
      <c r="C453" s="9"/>
      <c r="D453" s="26"/>
      <c r="E453" s="14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1</v>
      </c>
    </row>
    <row r="454" spans="1:65">
      <c r="A454" s="30"/>
      <c r="B454" s="18">
        <v>1</v>
      </c>
      <c r="C454" s="14">
        <v>1</v>
      </c>
      <c r="D454" s="201">
        <v>15</v>
      </c>
      <c r="E454" s="189"/>
      <c r="F454" s="190"/>
      <c r="G454" s="190"/>
      <c r="H454" s="190"/>
      <c r="I454" s="190"/>
      <c r="J454" s="190"/>
      <c r="K454" s="190"/>
      <c r="L454" s="190"/>
      <c r="M454" s="190"/>
      <c r="N454" s="190"/>
      <c r="O454" s="190"/>
      <c r="P454" s="190"/>
      <c r="Q454" s="190"/>
      <c r="R454" s="190"/>
      <c r="S454" s="190"/>
      <c r="T454" s="190"/>
      <c r="U454" s="190"/>
      <c r="V454" s="190"/>
      <c r="W454" s="190"/>
      <c r="X454" s="190"/>
      <c r="Y454" s="190"/>
      <c r="Z454" s="190"/>
      <c r="AA454" s="190"/>
      <c r="AB454" s="190"/>
      <c r="AC454" s="190"/>
      <c r="AD454" s="190"/>
      <c r="AE454" s="190"/>
      <c r="AF454" s="190"/>
      <c r="AG454" s="190"/>
      <c r="AH454" s="190"/>
      <c r="AI454" s="190"/>
      <c r="AJ454" s="190"/>
      <c r="AK454" s="190"/>
      <c r="AL454" s="190"/>
      <c r="AM454" s="190"/>
      <c r="AN454" s="190"/>
      <c r="AO454" s="190"/>
      <c r="AP454" s="190"/>
      <c r="AQ454" s="190"/>
      <c r="AR454" s="190"/>
      <c r="AS454" s="190"/>
      <c r="AT454" s="190"/>
      <c r="AU454" s="190"/>
      <c r="AV454" s="190"/>
      <c r="AW454" s="190"/>
      <c r="AX454" s="190"/>
      <c r="AY454" s="190"/>
      <c r="AZ454" s="190"/>
      <c r="BA454" s="190"/>
      <c r="BB454" s="190"/>
      <c r="BC454" s="190"/>
      <c r="BD454" s="190"/>
      <c r="BE454" s="190"/>
      <c r="BF454" s="190"/>
      <c r="BG454" s="190"/>
      <c r="BH454" s="190"/>
      <c r="BI454" s="190"/>
      <c r="BJ454" s="190"/>
      <c r="BK454" s="190"/>
      <c r="BL454" s="190"/>
      <c r="BM454" s="191">
        <v>1</v>
      </c>
    </row>
    <row r="455" spans="1:65">
      <c r="A455" s="30"/>
      <c r="B455" s="19">
        <v>1</v>
      </c>
      <c r="C455" s="9">
        <v>2</v>
      </c>
      <c r="D455" s="194">
        <v>14.6</v>
      </c>
      <c r="E455" s="189"/>
      <c r="F455" s="190"/>
      <c r="G455" s="190"/>
      <c r="H455" s="190"/>
      <c r="I455" s="190"/>
      <c r="J455" s="190"/>
      <c r="K455" s="190"/>
      <c r="L455" s="190"/>
      <c r="M455" s="190"/>
      <c r="N455" s="190"/>
      <c r="O455" s="190"/>
      <c r="P455" s="190"/>
      <c r="Q455" s="190"/>
      <c r="R455" s="190"/>
      <c r="S455" s="190"/>
      <c r="T455" s="190"/>
      <c r="U455" s="190"/>
      <c r="V455" s="190"/>
      <c r="W455" s="190"/>
      <c r="X455" s="190"/>
      <c r="Y455" s="190"/>
      <c r="Z455" s="190"/>
      <c r="AA455" s="190"/>
      <c r="AB455" s="190"/>
      <c r="AC455" s="190"/>
      <c r="AD455" s="190"/>
      <c r="AE455" s="190"/>
      <c r="AF455" s="190"/>
      <c r="AG455" s="190"/>
      <c r="AH455" s="190"/>
      <c r="AI455" s="190"/>
      <c r="AJ455" s="190"/>
      <c r="AK455" s="190"/>
      <c r="AL455" s="190"/>
      <c r="AM455" s="190"/>
      <c r="AN455" s="190"/>
      <c r="AO455" s="190"/>
      <c r="AP455" s="190"/>
      <c r="AQ455" s="190"/>
      <c r="AR455" s="190"/>
      <c r="AS455" s="190"/>
      <c r="AT455" s="190"/>
      <c r="AU455" s="190"/>
      <c r="AV455" s="190"/>
      <c r="AW455" s="190"/>
      <c r="AX455" s="190"/>
      <c r="AY455" s="190"/>
      <c r="AZ455" s="190"/>
      <c r="BA455" s="190"/>
      <c r="BB455" s="190"/>
      <c r="BC455" s="190"/>
      <c r="BD455" s="190"/>
      <c r="BE455" s="190"/>
      <c r="BF455" s="190"/>
      <c r="BG455" s="190"/>
      <c r="BH455" s="190"/>
      <c r="BI455" s="190"/>
      <c r="BJ455" s="190"/>
      <c r="BK455" s="190"/>
      <c r="BL455" s="190"/>
      <c r="BM455" s="191">
        <v>29</v>
      </c>
    </row>
    <row r="456" spans="1:65">
      <c r="A456" s="30"/>
      <c r="B456" s="20" t="s">
        <v>192</v>
      </c>
      <c r="C456" s="12"/>
      <c r="D456" s="193">
        <v>14.8</v>
      </c>
      <c r="E456" s="189"/>
      <c r="F456" s="190"/>
      <c r="G456" s="190"/>
      <c r="H456" s="190"/>
      <c r="I456" s="190"/>
      <c r="J456" s="190"/>
      <c r="K456" s="190"/>
      <c r="L456" s="190"/>
      <c r="M456" s="190"/>
      <c r="N456" s="190"/>
      <c r="O456" s="190"/>
      <c r="P456" s="190"/>
      <c r="Q456" s="190"/>
      <c r="R456" s="190"/>
      <c r="S456" s="190"/>
      <c r="T456" s="190"/>
      <c r="U456" s="190"/>
      <c r="V456" s="190"/>
      <c r="W456" s="190"/>
      <c r="X456" s="190"/>
      <c r="Y456" s="190"/>
      <c r="Z456" s="190"/>
      <c r="AA456" s="190"/>
      <c r="AB456" s="190"/>
      <c r="AC456" s="190"/>
      <c r="AD456" s="190"/>
      <c r="AE456" s="190"/>
      <c r="AF456" s="190"/>
      <c r="AG456" s="190"/>
      <c r="AH456" s="190"/>
      <c r="AI456" s="190"/>
      <c r="AJ456" s="190"/>
      <c r="AK456" s="190"/>
      <c r="AL456" s="190"/>
      <c r="AM456" s="190"/>
      <c r="AN456" s="190"/>
      <c r="AO456" s="190"/>
      <c r="AP456" s="190"/>
      <c r="AQ456" s="190"/>
      <c r="AR456" s="190"/>
      <c r="AS456" s="190"/>
      <c r="AT456" s="190"/>
      <c r="AU456" s="190"/>
      <c r="AV456" s="190"/>
      <c r="AW456" s="190"/>
      <c r="AX456" s="190"/>
      <c r="AY456" s="190"/>
      <c r="AZ456" s="190"/>
      <c r="BA456" s="190"/>
      <c r="BB456" s="190"/>
      <c r="BC456" s="190"/>
      <c r="BD456" s="190"/>
      <c r="BE456" s="190"/>
      <c r="BF456" s="190"/>
      <c r="BG456" s="190"/>
      <c r="BH456" s="190"/>
      <c r="BI456" s="190"/>
      <c r="BJ456" s="190"/>
      <c r="BK456" s="190"/>
      <c r="BL456" s="190"/>
      <c r="BM456" s="191">
        <v>16</v>
      </c>
    </row>
    <row r="457" spans="1:65">
      <c r="A457" s="30"/>
      <c r="B457" s="3" t="s">
        <v>193</v>
      </c>
      <c r="C457" s="29"/>
      <c r="D457" s="194">
        <v>14.8</v>
      </c>
      <c r="E457" s="189"/>
      <c r="F457" s="190"/>
      <c r="G457" s="190"/>
      <c r="H457" s="190"/>
      <c r="I457" s="190"/>
      <c r="J457" s="190"/>
      <c r="K457" s="190"/>
      <c r="L457" s="190"/>
      <c r="M457" s="190"/>
      <c r="N457" s="190"/>
      <c r="O457" s="190"/>
      <c r="P457" s="190"/>
      <c r="Q457" s="190"/>
      <c r="R457" s="190"/>
      <c r="S457" s="190"/>
      <c r="T457" s="190"/>
      <c r="U457" s="190"/>
      <c r="V457" s="190"/>
      <c r="W457" s="190"/>
      <c r="X457" s="190"/>
      <c r="Y457" s="190"/>
      <c r="Z457" s="190"/>
      <c r="AA457" s="190"/>
      <c r="AB457" s="190"/>
      <c r="AC457" s="190"/>
      <c r="AD457" s="190"/>
      <c r="AE457" s="190"/>
      <c r="AF457" s="190"/>
      <c r="AG457" s="190"/>
      <c r="AH457" s="190"/>
      <c r="AI457" s="190"/>
      <c r="AJ457" s="190"/>
      <c r="AK457" s="190"/>
      <c r="AL457" s="190"/>
      <c r="AM457" s="190"/>
      <c r="AN457" s="190"/>
      <c r="AO457" s="190"/>
      <c r="AP457" s="190"/>
      <c r="AQ457" s="190"/>
      <c r="AR457" s="190"/>
      <c r="AS457" s="190"/>
      <c r="AT457" s="190"/>
      <c r="AU457" s="190"/>
      <c r="AV457" s="190"/>
      <c r="AW457" s="190"/>
      <c r="AX457" s="190"/>
      <c r="AY457" s="190"/>
      <c r="AZ457" s="190"/>
      <c r="BA457" s="190"/>
      <c r="BB457" s="190"/>
      <c r="BC457" s="190"/>
      <c r="BD457" s="190"/>
      <c r="BE457" s="190"/>
      <c r="BF457" s="190"/>
      <c r="BG457" s="190"/>
      <c r="BH457" s="190"/>
      <c r="BI457" s="190"/>
      <c r="BJ457" s="190"/>
      <c r="BK457" s="190"/>
      <c r="BL457" s="190"/>
      <c r="BM457" s="191">
        <v>14.8</v>
      </c>
    </row>
    <row r="458" spans="1:65">
      <c r="A458" s="30"/>
      <c r="B458" s="3" t="s">
        <v>194</v>
      </c>
      <c r="C458" s="29"/>
      <c r="D458" s="194">
        <v>0.28284271247461928</v>
      </c>
      <c r="E458" s="189"/>
      <c r="F458" s="190"/>
      <c r="G458" s="190"/>
      <c r="H458" s="190"/>
      <c r="I458" s="190"/>
      <c r="J458" s="190"/>
      <c r="K458" s="190"/>
      <c r="L458" s="190"/>
      <c r="M458" s="190"/>
      <c r="N458" s="190"/>
      <c r="O458" s="190"/>
      <c r="P458" s="190"/>
      <c r="Q458" s="190"/>
      <c r="R458" s="190"/>
      <c r="S458" s="190"/>
      <c r="T458" s="190"/>
      <c r="U458" s="190"/>
      <c r="V458" s="190"/>
      <c r="W458" s="190"/>
      <c r="X458" s="190"/>
      <c r="Y458" s="190"/>
      <c r="Z458" s="190"/>
      <c r="AA458" s="190"/>
      <c r="AB458" s="190"/>
      <c r="AC458" s="190"/>
      <c r="AD458" s="190"/>
      <c r="AE458" s="190"/>
      <c r="AF458" s="190"/>
      <c r="AG458" s="190"/>
      <c r="AH458" s="190"/>
      <c r="AI458" s="190"/>
      <c r="AJ458" s="190"/>
      <c r="AK458" s="190"/>
      <c r="AL458" s="190"/>
      <c r="AM458" s="190"/>
      <c r="AN458" s="190"/>
      <c r="AO458" s="190"/>
      <c r="AP458" s="190"/>
      <c r="AQ458" s="190"/>
      <c r="AR458" s="190"/>
      <c r="AS458" s="190"/>
      <c r="AT458" s="190"/>
      <c r="AU458" s="190"/>
      <c r="AV458" s="190"/>
      <c r="AW458" s="190"/>
      <c r="AX458" s="190"/>
      <c r="AY458" s="190"/>
      <c r="AZ458" s="190"/>
      <c r="BA458" s="190"/>
      <c r="BB458" s="190"/>
      <c r="BC458" s="190"/>
      <c r="BD458" s="190"/>
      <c r="BE458" s="190"/>
      <c r="BF458" s="190"/>
      <c r="BG458" s="190"/>
      <c r="BH458" s="190"/>
      <c r="BI458" s="190"/>
      <c r="BJ458" s="190"/>
      <c r="BK458" s="190"/>
      <c r="BL458" s="190"/>
      <c r="BM458" s="191">
        <v>35</v>
      </c>
    </row>
    <row r="459" spans="1:65">
      <c r="A459" s="30"/>
      <c r="B459" s="3" t="s">
        <v>74</v>
      </c>
      <c r="C459" s="29"/>
      <c r="D459" s="13">
        <v>1.9110994086122924E-2</v>
      </c>
      <c r="E459" s="14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0"/>
    </row>
    <row r="460" spans="1:65">
      <c r="A460" s="30"/>
      <c r="B460" s="3" t="s">
        <v>195</v>
      </c>
      <c r="C460" s="29"/>
      <c r="D460" s="13">
        <v>0</v>
      </c>
      <c r="E460" s="14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0"/>
    </row>
    <row r="461" spans="1:65">
      <c r="A461" s="30"/>
      <c r="B461" s="45" t="s">
        <v>196</v>
      </c>
      <c r="C461" s="46"/>
      <c r="D461" s="44" t="s">
        <v>197</v>
      </c>
      <c r="E461" s="14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0"/>
    </row>
    <row r="462" spans="1:65">
      <c r="B462" s="31"/>
      <c r="C462" s="20"/>
      <c r="D462" s="20"/>
      <c r="BM462" s="50"/>
    </row>
    <row r="463" spans="1:65" ht="15">
      <c r="B463" s="8" t="s">
        <v>334</v>
      </c>
      <c r="BM463" s="28" t="s">
        <v>209</v>
      </c>
    </row>
    <row r="464" spans="1:65" ht="15">
      <c r="A464" s="25" t="s">
        <v>12</v>
      </c>
      <c r="B464" s="18" t="s">
        <v>95</v>
      </c>
      <c r="C464" s="15" t="s">
        <v>96</v>
      </c>
      <c r="D464" s="16" t="s">
        <v>143</v>
      </c>
      <c r="E464" s="14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144</v>
      </c>
      <c r="C465" s="9" t="s">
        <v>144</v>
      </c>
      <c r="D465" s="141" t="s">
        <v>198</v>
      </c>
      <c r="E465" s="14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211</v>
      </c>
      <c r="E466" s="14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4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22">
        <v>5.92</v>
      </c>
      <c r="E468" s="14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1">
        <v>5.83</v>
      </c>
      <c r="E469" s="14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30</v>
      </c>
    </row>
    <row r="470" spans="1:65">
      <c r="A470" s="30"/>
      <c r="B470" s="20" t="s">
        <v>192</v>
      </c>
      <c r="C470" s="12"/>
      <c r="D470" s="23">
        <v>5.875</v>
      </c>
      <c r="E470" s="14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193</v>
      </c>
      <c r="C471" s="29"/>
      <c r="D471" s="11">
        <v>5.875</v>
      </c>
      <c r="E471" s="14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>
        <v>5.875</v>
      </c>
    </row>
    <row r="472" spans="1:65">
      <c r="A472" s="30"/>
      <c r="B472" s="3" t="s">
        <v>194</v>
      </c>
      <c r="C472" s="29"/>
      <c r="D472" s="24">
        <v>6.3639610306789177E-2</v>
      </c>
      <c r="E472" s="14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36</v>
      </c>
    </row>
    <row r="473" spans="1:65">
      <c r="A473" s="30"/>
      <c r="B473" s="3" t="s">
        <v>74</v>
      </c>
      <c r="C473" s="29"/>
      <c r="D473" s="13">
        <v>1.0832274094772627E-2</v>
      </c>
      <c r="E473" s="14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0"/>
    </row>
    <row r="474" spans="1:65">
      <c r="A474" s="30"/>
      <c r="B474" s="3" t="s">
        <v>195</v>
      </c>
      <c r="C474" s="29"/>
      <c r="D474" s="13">
        <v>0</v>
      </c>
      <c r="E474" s="14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0"/>
    </row>
    <row r="475" spans="1:65">
      <c r="A475" s="30"/>
      <c r="B475" s="45" t="s">
        <v>196</v>
      </c>
      <c r="C475" s="46"/>
      <c r="D475" s="44" t="s">
        <v>197</v>
      </c>
      <c r="E475" s="14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0"/>
    </row>
    <row r="476" spans="1:65">
      <c r="B476" s="31"/>
      <c r="C476" s="20"/>
      <c r="D476" s="20"/>
      <c r="BM476" s="50"/>
    </row>
    <row r="477" spans="1:65" ht="15">
      <c r="B477" s="8" t="s">
        <v>335</v>
      </c>
      <c r="BM477" s="28" t="s">
        <v>209</v>
      </c>
    </row>
    <row r="478" spans="1:65" ht="15">
      <c r="A478" s="25" t="s">
        <v>15</v>
      </c>
      <c r="B478" s="18" t="s">
        <v>95</v>
      </c>
      <c r="C478" s="15" t="s">
        <v>96</v>
      </c>
      <c r="D478" s="16" t="s">
        <v>143</v>
      </c>
      <c r="E478" s="14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144</v>
      </c>
      <c r="C479" s="9" t="s">
        <v>144</v>
      </c>
      <c r="D479" s="141" t="s">
        <v>198</v>
      </c>
      <c r="E479" s="14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211</v>
      </c>
      <c r="E480" s="14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4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2.2000000000000002</v>
      </c>
      <c r="E482" s="14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2.2000000000000002</v>
      </c>
      <c r="E483" s="14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2</v>
      </c>
    </row>
    <row r="484" spans="1:65">
      <c r="A484" s="30"/>
      <c r="B484" s="20" t="s">
        <v>192</v>
      </c>
      <c r="C484" s="12"/>
      <c r="D484" s="23">
        <v>2.2000000000000002</v>
      </c>
      <c r="E484" s="14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193</v>
      </c>
      <c r="C485" s="29"/>
      <c r="D485" s="11">
        <v>2.2000000000000002</v>
      </c>
      <c r="E485" s="14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2.2000000000000002</v>
      </c>
    </row>
    <row r="486" spans="1:65">
      <c r="A486" s="30"/>
      <c r="B486" s="3" t="s">
        <v>194</v>
      </c>
      <c r="C486" s="29"/>
      <c r="D486" s="24">
        <v>0</v>
      </c>
      <c r="E486" s="14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20</v>
      </c>
    </row>
    <row r="487" spans="1:65">
      <c r="A487" s="30"/>
      <c r="B487" s="3" t="s">
        <v>74</v>
      </c>
      <c r="C487" s="29"/>
      <c r="D487" s="13">
        <v>0</v>
      </c>
      <c r="E487" s="14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0"/>
    </row>
    <row r="488" spans="1:65">
      <c r="A488" s="30"/>
      <c r="B488" s="3" t="s">
        <v>195</v>
      </c>
      <c r="C488" s="29"/>
      <c r="D488" s="13">
        <v>0</v>
      </c>
      <c r="E488" s="14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0"/>
    </row>
    <row r="489" spans="1:65">
      <c r="A489" s="30"/>
      <c r="B489" s="45" t="s">
        <v>196</v>
      </c>
      <c r="C489" s="46"/>
      <c r="D489" s="44" t="s">
        <v>197</v>
      </c>
      <c r="E489" s="14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0"/>
    </row>
    <row r="490" spans="1:65">
      <c r="B490" s="31"/>
      <c r="C490" s="20"/>
      <c r="D490" s="20"/>
      <c r="BM490" s="50"/>
    </row>
    <row r="491" spans="1:65" ht="15">
      <c r="B491" s="8" t="s">
        <v>336</v>
      </c>
      <c r="BM491" s="28" t="s">
        <v>209</v>
      </c>
    </row>
    <row r="492" spans="1:65" ht="15">
      <c r="A492" s="25" t="s">
        <v>18</v>
      </c>
      <c r="B492" s="18" t="s">
        <v>95</v>
      </c>
      <c r="C492" s="15" t="s">
        <v>96</v>
      </c>
      <c r="D492" s="16" t="s">
        <v>143</v>
      </c>
      <c r="E492" s="14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144</v>
      </c>
      <c r="C493" s="9" t="s">
        <v>144</v>
      </c>
      <c r="D493" s="141" t="s">
        <v>198</v>
      </c>
      <c r="E493" s="14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211</v>
      </c>
      <c r="E494" s="14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0</v>
      </c>
    </row>
    <row r="495" spans="1:65">
      <c r="A495" s="30"/>
      <c r="B495" s="19"/>
      <c r="C495" s="9"/>
      <c r="D495" s="26"/>
      <c r="E495" s="14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0</v>
      </c>
    </row>
    <row r="496" spans="1:65">
      <c r="A496" s="30"/>
      <c r="B496" s="18">
        <v>1</v>
      </c>
      <c r="C496" s="14">
        <v>1</v>
      </c>
      <c r="D496" s="195">
        <v>203</v>
      </c>
      <c r="E496" s="196"/>
      <c r="F496" s="197"/>
      <c r="G496" s="197"/>
      <c r="H496" s="197"/>
      <c r="I496" s="197"/>
      <c r="J496" s="197"/>
      <c r="K496" s="197"/>
      <c r="L496" s="197"/>
      <c r="M496" s="197"/>
      <c r="N496" s="197"/>
      <c r="O496" s="197"/>
      <c r="P496" s="197"/>
      <c r="Q496" s="197"/>
      <c r="R496" s="197"/>
      <c r="S496" s="197"/>
      <c r="T496" s="197"/>
      <c r="U496" s="197"/>
      <c r="V496" s="197"/>
      <c r="W496" s="197"/>
      <c r="X496" s="197"/>
      <c r="Y496" s="197"/>
      <c r="Z496" s="197"/>
      <c r="AA496" s="197"/>
      <c r="AB496" s="197"/>
      <c r="AC496" s="197"/>
      <c r="AD496" s="197"/>
      <c r="AE496" s="197"/>
      <c r="AF496" s="197"/>
      <c r="AG496" s="197"/>
      <c r="AH496" s="197"/>
      <c r="AI496" s="197"/>
      <c r="AJ496" s="197"/>
      <c r="AK496" s="197"/>
      <c r="AL496" s="197"/>
      <c r="AM496" s="197"/>
      <c r="AN496" s="197"/>
      <c r="AO496" s="197"/>
      <c r="AP496" s="197"/>
      <c r="AQ496" s="197"/>
      <c r="AR496" s="197"/>
      <c r="AS496" s="197"/>
      <c r="AT496" s="197"/>
      <c r="AU496" s="197"/>
      <c r="AV496" s="197"/>
      <c r="AW496" s="197"/>
      <c r="AX496" s="197"/>
      <c r="AY496" s="197"/>
      <c r="AZ496" s="197"/>
      <c r="BA496" s="197"/>
      <c r="BB496" s="197"/>
      <c r="BC496" s="197"/>
      <c r="BD496" s="197"/>
      <c r="BE496" s="197"/>
      <c r="BF496" s="197"/>
      <c r="BG496" s="197"/>
      <c r="BH496" s="197"/>
      <c r="BI496" s="197"/>
      <c r="BJ496" s="197"/>
      <c r="BK496" s="197"/>
      <c r="BL496" s="197"/>
      <c r="BM496" s="198">
        <v>1</v>
      </c>
    </row>
    <row r="497" spans="1:65">
      <c r="A497" s="30"/>
      <c r="B497" s="19">
        <v>1</v>
      </c>
      <c r="C497" s="9">
        <v>2</v>
      </c>
      <c r="D497" s="199">
        <v>202</v>
      </c>
      <c r="E497" s="196"/>
      <c r="F497" s="197"/>
      <c r="G497" s="197"/>
      <c r="H497" s="197"/>
      <c r="I497" s="197"/>
      <c r="J497" s="197"/>
      <c r="K497" s="197"/>
      <c r="L497" s="197"/>
      <c r="M497" s="197"/>
      <c r="N497" s="197"/>
      <c r="O497" s="197"/>
      <c r="P497" s="197"/>
      <c r="Q497" s="197"/>
      <c r="R497" s="197"/>
      <c r="S497" s="197"/>
      <c r="T497" s="197"/>
      <c r="U497" s="197"/>
      <c r="V497" s="197"/>
      <c r="W497" s="197"/>
      <c r="X497" s="197"/>
      <c r="Y497" s="197"/>
      <c r="Z497" s="197"/>
      <c r="AA497" s="197"/>
      <c r="AB497" s="197"/>
      <c r="AC497" s="197"/>
      <c r="AD497" s="197"/>
      <c r="AE497" s="197"/>
      <c r="AF497" s="197"/>
      <c r="AG497" s="197"/>
      <c r="AH497" s="197"/>
      <c r="AI497" s="197"/>
      <c r="AJ497" s="197"/>
      <c r="AK497" s="197"/>
      <c r="AL497" s="197"/>
      <c r="AM497" s="197"/>
      <c r="AN497" s="197"/>
      <c r="AO497" s="197"/>
      <c r="AP497" s="197"/>
      <c r="AQ497" s="197"/>
      <c r="AR497" s="197"/>
      <c r="AS497" s="197"/>
      <c r="AT497" s="197"/>
      <c r="AU497" s="197"/>
      <c r="AV497" s="197"/>
      <c r="AW497" s="197"/>
      <c r="AX497" s="197"/>
      <c r="AY497" s="197"/>
      <c r="AZ497" s="197"/>
      <c r="BA497" s="197"/>
      <c r="BB497" s="197"/>
      <c r="BC497" s="197"/>
      <c r="BD497" s="197"/>
      <c r="BE497" s="197"/>
      <c r="BF497" s="197"/>
      <c r="BG497" s="197"/>
      <c r="BH497" s="197"/>
      <c r="BI497" s="197"/>
      <c r="BJ497" s="197"/>
      <c r="BK497" s="197"/>
      <c r="BL497" s="197"/>
      <c r="BM497" s="198">
        <v>15</v>
      </c>
    </row>
    <row r="498" spans="1:65">
      <c r="A498" s="30"/>
      <c r="B498" s="20" t="s">
        <v>192</v>
      </c>
      <c r="C498" s="12"/>
      <c r="D498" s="200">
        <v>202.5</v>
      </c>
      <c r="E498" s="196"/>
      <c r="F498" s="197"/>
      <c r="G498" s="197"/>
      <c r="H498" s="197"/>
      <c r="I498" s="197"/>
      <c r="J498" s="197"/>
      <c r="K498" s="197"/>
      <c r="L498" s="197"/>
      <c r="M498" s="197"/>
      <c r="N498" s="197"/>
      <c r="O498" s="197"/>
      <c r="P498" s="197"/>
      <c r="Q498" s="197"/>
      <c r="R498" s="197"/>
      <c r="S498" s="197"/>
      <c r="T498" s="197"/>
      <c r="U498" s="197"/>
      <c r="V498" s="197"/>
      <c r="W498" s="197"/>
      <c r="X498" s="197"/>
      <c r="Y498" s="197"/>
      <c r="Z498" s="197"/>
      <c r="AA498" s="197"/>
      <c r="AB498" s="197"/>
      <c r="AC498" s="197"/>
      <c r="AD498" s="197"/>
      <c r="AE498" s="197"/>
      <c r="AF498" s="197"/>
      <c r="AG498" s="197"/>
      <c r="AH498" s="197"/>
      <c r="AI498" s="197"/>
      <c r="AJ498" s="197"/>
      <c r="AK498" s="197"/>
      <c r="AL498" s="197"/>
      <c r="AM498" s="197"/>
      <c r="AN498" s="197"/>
      <c r="AO498" s="197"/>
      <c r="AP498" s="197"/>
      <c r="AQ498" s="197"/>
      <c r="AR498" s="197"/>
      <c r="AS498" s="197"/>
      <c r="AT498" s="197"/>
      <c r="AU498" s="197"/>
      <c r="AV498" s="197"/>
      <c r="AW498" s="197"/>
      <c r="AX498" s="197"/>
      <c r="AY498" s="197"/>
      <c r="AZ498" s="197"/>
      <c r="BA498" s="197"/>
      <c r="BB498" s="197"/>
      <c r="BC498" s="197"/>
      <c r="BD498" s="197"/>
      <c r="BE498" s="197"/>
      <c r="BF498" s="197"/>
      <c r="BG498" s="197"/>
      <c r="BH498" s="197"/>
      <c r="BI498" s="197"/>
      <c r="BJ498" s="197"/>
      <c r="BK498" s="197"/>
      <c r="BL498" s="197"/>
      <c r="BM498" s="198">
        <v>16</v>
      </c>
    </row>
    <row r="499" spans="1:65">
      <c r="A499" s="30"/>
      <c r="B499" s="3" t="s">
        <v>193</v>
      </c>
      <c r="C499" s="29"/>
      <c r="D499" s="199">
        <v>202.5</v>
      </c>
      <c r="E499" s="196"/>
      <c r="F499" s="197"/>
      <c r="G499" s="197"/>
      <c r="H499" s="197"/>
      <c r="I499" s="197"/>
      <c r="J499" s="197"/>
      <c r="K499" s="197"/>
      <c r="L499" s="197"/>
      <c r="M499" s="197"/>
      <c r="N499" s="197"/>
      <c r="O499" s="197"/>
      <c r="P499" s="197"/>
      <c r="Q499" s="197"/>
      <c r="R499" s="197"/>
      <c r="S499" s="197"/>
      <c r="T499" s="197"/>
      <c r="U499" s="197"/>
      <c r="V499" s="197"/>
      <c r="W499" s="197"/>
      <c r="X499" s="197"/>
      <c r="Y499" s="197"/>
      <c r="Z499" s="197"/>
      <c r="AA499" s="197"/>
      <c r="AB499" s="197"/>
      <c r="AC499" s="197"/>
      <c r="AD499" s="197"/>
      <c r="AE499" s="197"/>
      <c r="AF499" s="197"/>
      <c r="AG499" s="197"/>
      <c r="AH499" s="197"/>
      <c r="AI499" s="197"/>
      <c r="AJ499" s="197"/>
      <c r="AK499" s="197"/>
      <c r="AL499" s="197"/>
      <c r="AM499" s="197"/>
      <c r="AN499" s="197"/>
      <c r="AO499" s="197"/>
      <c r="AP499" s="197"/>
      <c r="AQ499" s="197"/>
      <c r="AR499" s="197"/>
      <c r="AS499" s="197"/>
      <c r="AT499" s="197"/>
      <c r="AU499" s="197"/>
      <c r="AV499" s="197"/>
      <c r="AW499" s="197"/>
      <c r="AX499" s="197"/>
      <c r="AY499" s="197"/>
      <c r="AZ499" s="197"/>
      <c r="BA499" s="197"/>
      <c r="BB499" s="197"/>
      <c r="BC499" s="197"/>
      <c r="BD499" s="197"/>
      <c r="BE499" s="197"/>
      <c r="BF499" s="197"/>
      <c r="BG499" s="197"/>
      <c r="BH499" s="197"/>
      <c r="BI499" s="197"/>
      <c r="BJ499" s="197"/>
      <c r="BK499" s="197"/>
      <c r="BL499" s="197"/>
      <c r="BM499" s="198">
        <v>202.5</v>
      </c>
    </row>
    <row r="500" spans="1:65">
      <c r="A500" s="30"/>
      <c r="B500" s="3" t="s">
        <v>194</v>
      </c>
      <c r="C500" s="29"/>
      <c r="D500" s="199">
        <v>0.70710678118654757</v>
      </c>
      <c r="E500" s="196"/>
      <c r="F500" s="197"/>
      <c r="G500" s="197"/>
      <c r="H500" s="197"/>
      <c r="I500" s="197"/>
      <c r="J500" s="197"/>
      <c r="K500" s="197"/>
      <c r="L500" s="197"/>
      <c r="M500" s="197"/>
      <c r="N500" s="197"/>
      <c r="O500" s="197"/>
      <c r="P500" s="197"/>
      <c r="Q500" s="197"/>
      <c r="R500" s="197"/>
      <c r="S500" s="197"/>
      <c r="T500" s="197"/>
      <c r="U500" s="197"/>
      <c r="V500" s="197"/>
      <c r="W500" s="197"/>
      <c r="X500" s="197"/>
      <c r="Y500" s="197"/>
      <c r="Z500" s="197"/>
      <c r="AA500" s="197"/>
      <c r="AB500" s="197"/>
      <c r="AC500" s="197"/>
      <c r="AD500" s="197"/>
      <c r="AE500" s="197"/>
      <c r="AF500" s="197"/>
      <c r="AG500" s="197"/>
      <c r="AH500" s="197"/>
      <c r="AI500" s="197"/>
      <c r="AJ500" s="197"/>
      <c r="AK500" s="197"/>
      <c r="AL500" s="197"/>
      <c r="AM500" s="197"/>
      <c r="AN500" s="197"/>
      <c r="AO500" s="197"/>
      <c r="AP500" s="197"/>
      <c r="AQ500" s="197"/>
      <c r="AR500" s="197"/>
      <c r="AS500" s="197"/>
      <c r="AT500" s="197"/>
      <c r="AU500" s="197"/>
      <c r="AV500" s="197"/>
      <c r="AW500" s="197"/>
      <c r="AX500" s="197"/>
      <c r="AY500" s="197"/>
      <c r="AZ500" s="197"/>
      <c r="BA500" s="197"/>
      <c r="BB500" s="197"/>
      <c r="BC500" s="197"/>
      <c r="BD500" s="197"/>
      <c r="BE500" s="197"/>
      <c r="BF500" s="197"/>
      <c r="BG500" s="197"/>
      <c r="BH500" s="197"/>
      <c r="BI500" s="197"/>
      <c r="BJ500" s="197"/>
      <c r="BK500" s="197"/>
      <c r="BL500" s="197"/>
      <c r="BM500" s="198">
        <v>21</v>
      </c>
    </row>
    <row r="501" spans="1:65">
      <c r="A501" s="30"/>
      <c r="B501" s="3" t="s">
        <v>74</v>
      </c>
      <c r="C501" s="29"/>
      <c r="D501" s="13">
        <v>3.4918853391928276E-3</v>
      </c>
      <c r="E501" s="14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0"/>
    </row>
    <row r="502" spans="1:65">
      <c r="A502" s="30"/>
      <c r="B502" s="3" t="s">
        <v>195</v>
      </c>
      <c r="C502" s="29"/>
      <c r="D502" s="13">
        <v>0</v>
      </c>
      <c r="E502" s="14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0"/>
    </row>
    <row r="503" spans="1:65">
      <c r="A503" s="30"/>
      <c r="B503" s="45" t="s">
        <v>196</v>
      </c>
      <c r="C503" s="46"/>
      <c r="D503" s="44" t="s">
        <v>197</v>
      </c>
      <c r="E503" s="14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0"/>
    </row>
    <row r="504" spans="1:65">
      <c r="B504" s="31"/>
      <c r="C504" s="20"/>
      <c r="D504" s="20"/>
      <c r="BM504" s="50"/>
    </row>
    <row r="505" spans="1:65" ht="15">
      <c r="B505" s="8" t="s">
        <v>337</v>
      </c>
      <c r="BM505" s="28" t="s">
        <v>209</v>
      </c>
    </row>
    <row r="506" spans="1:65" ht="15">
      <c r="A506" s="25" t="s">
        <v>20</v>
      </c>
      <c r="B506" s="18" t="s">
        <v>95</v>
      </c>
      <c r="C506" s="15" t="s">
        <v>96</v>
      </c>
      <c r="D506" s="16" t="s">
        <v>143</v>
      </c>
      <c r="E506" s="14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144</v>
      </c>
      <c r="C507" s="9" t="s">
        <v>144</v>
      </c>
      <c r="D507" s="141" t="s">
        <v>198</v>
      </c>
      <c r="E507" s="14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211</v>
      </c>
      <c r="E508" s="14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2</v>
      </c>
    </row>
    <row r="509" spans="1:65">
      <c r="A509" s="30"/>
      <c r="B509" s="19"/>
      <c r="C509" s="9"/>
      <c r="D509" s="26"/>
      <c r="E509" s="14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2</v>
      </c>
    </row>
    <row r="510" spans="1:65">
      <c r="A510" s="30"/>
      <c r="B510" s="18">
        <v>1</v>
      </c>
      <c r="C510" s="14">
        <v>1</v>
      </c>
      <c r="D510" s="22">
        <v>1.1299999999999999</v>
      </c>
      <c r="E510" s="14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8">
        <v>1</v>
      </c>
    </row>
    <row r="511" spans="1:65">
      <c r="A511" s="30"/>
      <c r="B511" s="19">
        <v>1</v>
      </c>
      <c r="C511" s="9">
        <v>2</v>
      </c>
      <c r="D511" s="11">
        <v>1.0900000000000001</v>
      </c>
      <c r="E511" s="14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16</v>
      </c>
    </row>
    <row r="512" spans="1:65">
      <c r="A512" s="30"/>
      <c r="B512" s="20" t="s">
        <v>192</v>
      </c>
      <c r="C512" s="12"/>
      <c r="D512" s="23">
        <v>1.1099999999999999</v>
      </c>
      <c r="E512" s="14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16</v>
      </c>
    </row>
    <row r="513" spans="1:65">
      <c r="A513" s="30"/>
      <c r="B513" s="3" t="s">
        <v>193</v>
      </c>
      <c r="C513" s="29"/>
      <c r="D513" s="11">
        <v>1.1099999999999999</v>
      </c>
      <c r="E513" s="14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1.1100000000000001</v>
      </c>
    </row>
    <row r="514" spans="1:65">
      <c r="A514" s="30"/>
      <c r="B514" s="3" t="s">
        <v>194</v>
      </c>
      <c r="C514" s="29"/>
      <c r="D514" s="24">
        <v>2.828427124746177E-2</v>
      </c>
      <c r="E514" s="14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22</v>
      </c>
    </row>
    <row r="515" spans="1:65">
      <c r="A515" s="30"/>
      <c r="B515" s="3" t="s">
        <v>74</v>
      </c>
      <c r="C515" s="29"/>
      <c r="D515" s="13">
        <v>2.5481325448163759E-2</v>
      </c>
      <c r="E515" s="14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0"/>
    </row>
    <row r="516" spans="1:65">
      <c r="A516" s="30"/>
      <c r="B516" s="3" t="s">
        <v>195</v>
      </c>
      <c r="C516" s="29"/>
      <c r="D516" s="13">
        <v>-2.2204460492503131E-16</v>
      </c>
      <c r="E516" s="14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0"/>
    </row>
    <row r="517" spans="1:65">
      <c r="A517" s="30"/>
      <c r="B517" s="45" t="s">
        <v>196</v>
      </c>
      <c r="C517" s="46"/>
      <c r="D517" s="44" t="s">
        <v>197</v>
      </c>
      <c r="E517" s="14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0"/>
    </row>
    <row r="518" spans="1:65">
      <c r="B518" s="31"/>
      <c r="C518" s="20"/>
      <c r="D518" s="20"/>
      <c r="BM518" s="50"/>
    </row>
    <row r="519" spans="1:65" ht="15">
      <c r="B519" s="8" t="s">
        <v>338</v>
      </c>
      <c r="BM519" s="28" t="s">
        <v>209</v>
      </c>
    </row>
    <row r="520" spans="1:65" ht="15">
      <c r="A520" s="25" t="s">
        <v>23</v>
      </c>
      <c r="B520" s="18" t="s">
        <v>95</v>
      </c>
      <c r="C520" s="15" t="s">
        <v>96</v>
      </c>
      <c r="D520" s="16" t="s">
        <v>143</v>
      </c>
      <c r="E520" s="14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144</v>
      </c>
      <c r="C521" s="9" t="s">
        <v>144</v>
      </c>
      <c r="D521" s="141" t="s">
        <v>198</v>
      </c>
      <c r="E521" s="14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211</v>
      </c>
      <c r="E522" s="14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4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0.84</v>
      </c>
      <c r="E524" s="14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0.86</v>
      </c>
      <c r="E525" s="14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17</v>
      </c>
    </row>
    <row r="526" spans="1:65">
      <c r="A526" s="30"/>
      <c r="B526" s="20" t="s">
        <v>192</v>
      </c>
      <c r="C526" s="12"/>
      <c r="D526" s="23">
        <v>0.85</v>
      </c>
      <c r="E526" s="14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193</v>
      </c>
      <c r="C527" s="29"/>
      <c r="D527" s="11">
        <v>0.85</v>
      </c>
      <c r="E527" s="14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0.85</v>
      </c>
    </row>
    <row r="528" spans="1:65">
      <c r="A528" s="30"/>
      <c r="B528" s="3" t="s">
        <v>194</v>
      </c>
      <c r="C528" s="29"/>
      <c r="D528" s="24">
        <v>1.4142135623730963E-2</v>
      </c>
      <c r="E528" s="14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23</v>
      </c>
    </row>
    <row r="529" spans="1:65">
      <c r="A529" s="30"/>
      <c r="B529" s="3" t="s">
        <v>74</v>
      </c>
      <c r="C529" s="29"/>
      <c r="D529" s="13">
        <v>1.6637806616154074E-2</v>
      </c>
      <c r="E529" s="14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0"/>
    </row>
    <row r="530" spans="1:65">
      <c r="A530" s="30"/>
      <c r="B530" s="3" t="s">
        <v>195</v>
      </c>
      <c r="C530" s="29"/>
      <c r="D530" s="13">
        <v>0</v>
      </c>
      <c r="E530" s="14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0"/>
    </row>
    <row r="531" spans="1:65">
      <c r="A531" s="30"/>
      <c r="B531" s="45" t="s">
        <v>196</v>
      </c>
      <c r="C531" s="46"/>
      <c r="D531" s="44" t="s">
        <v>197</v>
      </c>
      <c r="E531" s="14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0"/>
    </row>
    <row r="532" spans="1:65">
      <c r="B532" s="31"/>
      <c r="C532" s="20"/>
      <c r="D532" s="20"/>
      <c r="BM532" s="50"/>
    </row>
    <row r="533" spans="1:65" ht="15">
      <c r="B533" s="8" t="s">
        <v>339</v>
      </c>
      <c r="BM533" s="28" t="s">
        <v>209</v>
      </c>
    </row>
    <row r="534" spans="1:65" ht="15">
      <c r="A534" s="25" t="s">
        <v>26</v>
      </c>
      <c r="B534" s="18" t="s">
        <v>95</v>
      </c>
      <c r="C534" s="15" t="s">
        <v>96</v>
      </c>
      <c r="D534" s="16" t="s">
        <v>143</v>
      </c>
      <c r="E534" s="14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144</v>
      </c>
      <c r="C535" s="9" t="s">
        <v>144</v>
      </c>
      <c r="D535" s="141" t="s">
        <v>198</v>
      </c>
      <c r="E535" s="14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211</v>
      </c>
      <c r="E536" s="14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4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144" t="s">
        <v>84</v>
      </c>
      <c r="E538" s="14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45" t="s">
        <v>84</v>
      </c>
      <c r="E539" s="14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18</v>
      </c>
    </row>
    <row r="540" spans="1:65">
      <c r="A540" s="30"/>
      <c r="B540" s="20" t="s">
        <v>192</v>
      </c>
      <c r="C540" s="12"/>
      <c r="D540" s="23" t="s">
        <v>351</v>
      </c>
      <c r="E540" s="14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193</v>
      </c>
      <c r="C541" s="29"/>
      <c r="D541" s="11" t="s">
        <v>351</v>
      </c>
      <c r="E541" s="14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 t="s">
        <v>84</v>
      </c>
    </row>
    <row r="542" spans="1:65">
      <c r="A542" s="30"/>
      <c r="B542" s="3" t="s">
        <v>194</v>
      </c>
      <c r="C542" s="29"/>
      <c r="D542" s="24" t="s">
        <v>351</v>
      </c>
      <c r="E542" s="14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24</v>
      </c>
    </row>
    <row r="543" spans="1:65">
      <c r="A543" s="30"/>
      <c r="B543" s="3" t="s">
        <v>74</v>
      </c>
      <c r="C543" s="29"/>
      <c r="D543" s="13" t="s">
        <v>351</v>
      </c>
      <c r="E543" s="14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0"/>
    </row>
    <row r="544" spans="1:65">
      <c r="A544" s="30"/>
      <c r="B544" s="3" t="s">
        <v>195</v>
      </c>
      <c r="C544" s="29"/>
      <c r="D544" s="13" t="s">
        <v>351</v>
      </c>
      <c r="E544" s="14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0"/>
    </row>
    <row r="545" spans="1:65">
      <c r="A545" s="30"/>
      <c r="B545" s="45" t="s">
        <v>196</v>
      </c>
      <c r="C545" s="46"/>
      <c r="D545" s="44" t="s">
        <v>197</v>
      </c>
      <c r="E545" s="14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0"/>
    </row>
    <row r="546" spans="1:65">
      <c r="B546" s="31"/>
      <c r="C546" s="20"/>
      <c r="D546" s="20"/>
      <c r="BM546" s="50"/>
    </row>
    <row r="547" spans="1:65" ht="15">
      <c r="B547" s="8" t="s">
        <v>340</v>
      </c>
      <c r="BM547" s="28" t="s">
        <v>209</v>
      </c>
    </row>
    <row r="548" spans="1:65" ht="15">
      <c r="A548" s="25" t="s">
        <v>29</v>
      </c>
      <c r="B548" s="18" t="s">
        <v>95</v>
      </c>
      <c r="C548" s="15" t="s">
        <v>96</v>
      </c>
      <c r="D548" s="16" t="s">
        <v>143</v>
      </c>
      <c r="E548" s="14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144</v>
      </c>
      <c r="C549" s="9" t="s">
        <v>144</v>
      </c>
      <c r="D549" s="141" t="s">
        <v>198</v>
      </c>
      <c r="E549" s="14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211</v>
      </c>
      <c r="E550" s="14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/>
      <c r="E551" s="14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8">
        <v>1</v>
      </c>
      <c r="C552" s="14">
        <v>1</v>
      </c>
      <c r="D552" s="22">
        <v>9.15</v>
      </c>
      <c r="E552" s="14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1">
        <v>9.0299999999999994</v>
      </c>
      <c r="E553" s="14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19</v>
      </c>
    </row>
    <row r="554" spans="1:65">
      <c r="A554" s="30"/>
      <c r="B554" s="20" t="s">
        <v>192</v>
      </c>
      <c r="C554" s="12"/>
      <c r="D554" s="23">
        <v>9.09</v>
      </c>
      <c r="E554" s="14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3" t="s">
        <v>193</v>
      </c>
      <c r="C555" s="29"/>
      <c r="D555" s="11">
        <v>9.09</v>
      </c>
      <c r="E555" s="14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9.09</v>
      </c>
    </row>
    <row r="556" spans="1:65">
      <c r="A556" s="30"/>
      <c r="B556" s="3" t="s">
        <v>194</v>
      </c>
      <c r="C556" s="29"/>
      <c r="D556" s="24">
        <v>8.4852813742386402E-2</v>
      </c>
      <c r="E556" s="14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25</v>
      </c>
    </row>
    <row r="557" spans="1:65">
      <c r="A557" s="30"/>
      <c r="B557" s="3" t="s">
        <v>74</v>
      </c>
      <c r="C557" s="29"/>
      <c r="D557" s="13">
        <v>9.334742985961101E-3</v>
      </c>
      <c r="E557" s="14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0"/>
    </row>
    <row r="558" spans="1:65">
      <c r="A558" s="30"/>
      <c r="B558" s="3" t="s">
        <v>195</v>
      </c>
      <c r="C558" s="29"/>
      <c r="D558" s="13">
        <v>0</v>
      </c>
      <c r="E558" s="14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0"/>
    </row>
    <row r="559" spans="1:65">
      <c r="A559" s="30"/>
      <c r="B559" s="45" t="s">
        <v>196</v>
      </c>
      <c r="C559" s="46"/>
      <c r="D559" s="44" t="s">
        <v>197</v>
      </c>
      <c r="E559" s="14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0"/>
    </row>
    <row r="560" spans="1:65">
      <c r="B560" s="31"/>
      <c r="C560" s="20"/>
      <c r="D560" s="20"/>
      <c r="BM560" s="50"/>
    </row>
    <row r="561" spans="1:65" ht="15">
      <c r="B561" s="8" t="s">
        <v>341</v>
      </c>
      <c r="BM561" s="28" t="s">
        <v>209</v>
      </c>
    </row>
    <row r="562" spans="1:65" ht="15">
      <c r="A562" s="25" t="s">
        <v>51</v>
      </c>
      <c r="B562" s="18" t="s">
        <v>95</v>
      </c>
      <c r="C562" s="15" t="s">
        <v>96</v>
      </c>
      <c r="D562" s="16" t="s">
        <v>143</v>
      </c>
      <c r="E562" s="14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144</v>
      </c>
      <c r="C563" s="9" t="s">
        <v>144</v>
      </c>
      <c r="D563" s="141" t="s">
        <v>198</v>
      </c>
      <c r="E563" s="14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1</v>
      </c>
    </row>
    <row r="564" spans="1:65">
      <c r="A564" s="30"/>
      <c r="B564" s="19"/>
      <c r="C564" s="9"/>
      <c r="D564" s="10" t="s">
        <v>211</v>
      </c>
      <c r="E564" s="14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3</v>
      </c>
    </row>
    <row r="565" spans="1:65">
      <c r="A565" s="30"/>
      <c r="B565" s="19"/>
      <c r="C565" s="9"/>
      <c r="D565" s="26"/>
      <c r="E565" s="14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3</v>
      </c>
    </row>
    <row r="566" spans="1:65">
      <c r="A566" s="30"/>
      <c r="B566" s="18">
        <v>1</v>
      </c>
      <c r="C566" s="14">
        <v>1</v>
      </c>
      <c r="D566" s="202">
        <v>0.69100000000000006</v>
      </c>
      <c r="E566" s="186"/>
      <c r="F566" s="187"/>
      <c r="G566" s="187"/>
      <c r="H566" s="187"/>
      <c r="I566" s="187"/>
      <c r="J566" s="187"/>
      <c r="K566" s="187"/>
      <c r="L566" s="187"/>
      <c r="M566" s="187"/>
      <c r="N566" s="187"/>
      <c r="O566" s="187"/>
      <c r="P566" s="187"/>
      <c r="Q566" s="187"/>
      <c r="R566" s="187"/>
      <c r="S566" s="187"/>
      <c r="T566" s="187"/>
      <c r="U566" s="187"/>
      <c r="V566" s="187"/>
      <c r="W566" s="187"/>
      <c r="X566" s="187"/>
      <c r="Y566" s="187"/>
      <c r="Z566" s="187"/>
      <c r="AA566" s="187"/>
      <c r="AB566" s="187"/>
      <c r="AC566" s="187"/>
      <c r="AD566" s="187"/>
      <c r="AE566" s="187"/>
      <c r="AF566" s="187"/>
      <c r="AG566" s="187"/>
      <c r="AH566" s="187"/>
      <c r="AI566" s="187"/>
      <c r="AJ566" s="187"/>
      <c r="AK566" s="187"/>
      <c r="AL566" s="187"/>
      <c r="AM566" s="187"/>
      <c r="AN566" s="187"/>
      <c r="AO566" s="187"/>
      <c r="AP566" s="187"/>
      <c r="AQ566" s="187"/>
      <c r="AR566" s="187"/>
      <c r="AS566" s="187"/>
      <c r="AT566" s="187"/>
      <c r="AU566" s="187"/>
      <c r="AV566" s="187"/>
      <c r="AW566" s="187"/>
      <c r="AX566" s="187"/>
      <c r="AY566" s="187"/>
      <c r="AZ566" s="187"/>
      <c r="BA566" s="187"/>
      <c r="BB566" s="187"/>
      <c r="BC566" s="187"/>
      <c r="BD566" s="187"/>
      <c r="BE566" s="187"/>
      <c r="BF566" s="187"/>
      <c r="BG566" s="187"/>
      <c r="BH566" s="187"/>
      <c r="BI566" s="187"/>
      <c r="BJ566" s="187"/>
      <c r="BK566" s="187"/>
      <c r="BL566" s="187"/>
      <c r="BM566" s="203">
        <v>1</v>
      </c>
    </row>
    <row r="567" spans="1:65">
      <c r="A567" s="30"/>
      <c r="B567" s="19">
        <v>1</v>
      </c>
      <c r="C567" s="9">
        <v>2</v>
      </c>
      <c r="D567" s="24">
        <v>0.68599999999999994</v>
      </c>
      <c r="E567" s="186"/>
      <c r="F567" s="187"/>
      <c r="G567" s="187"/>
      <c r="H567" s="187"/>
      <c r="I567" s="187"/>
      <c r="J567" s="187"/>
      <c r="K567" s="187"/>
      <c r="L567" s="187"/>
      <c r="M567" s="187"/>
      <c r="N567" s="187"/>
      <c r="O567" s="187"/>
      <c r="P567" s="187"/>
      <c r="Q567" s="187"/>
      <c r="R567" s="187"/>
      <c r="S567" s="187"/>
      <c r="T567" s="187"/>
      <c r="U567" s="187"/>
      <c r="V567" s="187"/>
      <c r="W567" s="187"/>
      <c r="X567" s="187"/>
      <c r="Y567" s="187"/>
      <c r="Z567" s="187"/>
      <c r="AA567" s="187"/>
      <c r="AB567" s="187"/>
      <c r="AC567" s="187"/>
      <c r="AD567" s="187"/>
      <c r="AE567" s="187"/>
      <c r="AF567" s="187"/>
      <c r="AG567" s="187"/>
      <c r="AH567" s="187"/>
      <c r="AI567" s="187"/>
      <c r="AJ567" s="187"/>
      <c r="AK567" s="187"/>
      <c r="AL567" s="187"/>
      <c r="AM567" s="187"/>
      <c r="AN567" s="187"/>
      <c r="AO567" s="187"/>
      <c r="AP567" s="187"/>
      <c r="AQ567" s="187"/>
      <c r="AR567" s="187"/>
      <c r="AS567" s="187"/>
      <c r="AT567" s="187"/>
      <c r="AU567" s="187"/>
      <c r="AV567" s="187"/>
      <c r="AW567" s="187"/>
      <c r="AX567" s="187"/>
      <c r="AY567" s="187"/>
      <c r="AZ567" s="187"/>
      <c r="BA567" s="187"/>
      <c r="BB567" s="187"/>
      <c r="BC567" s="187"/>
      <c r="BD567" s="187"/>
      <c r="BE567" s="187"/>
      <c r="BF567" s="187"/>
      <c r="BG567" s="187"/>
      <c r="BH567" s="187"/>
      <c r="BI567" s="187"/>
      <c r="BJ567" s="187"/>
      <c r="BK567" s="187"/>
      <c r="BL567" s="187"/>
      <c r="BM567" s="203">
        <v>20</v>
      </c>
    </row>
    <row r="568" spans="1:65">
      <c r="A568" s="30"/>
      <c r="B568" s="20" t="s">
        <v>192</v>
      </c>
      <c r="C568" s="12"/>
      <c r="D568" s="204">
        <v>0.6885</v>
      </c>
      <c r="E568" s="186"/>
      <c r="F568" s="187"/>
      <c r="G568" s="187"/>
      <c r="H568" s="187"/>
      <c r="I568" s="187"/>
      <c r="J568" s="187"/>
      <c r="K568" s="187"/>
      <c r="L568" s="187"/>
      <c r="M568" s="187"/>
      <c r="N568" s="187"/>
      <c r="O568" s="187"/>
      <c r="P568" s="187"/>
      <c r="Q568" s="187"/>
      <c r="R568" s="187"/>
      <c r="S568" s="187"/>
      <c r="T568" s="187"/>
      <c r="U568" s="187"/>
      <c r="V568" s="187"/>
      <c r="W568" s="187"/>
      <c r="X568" s="187"/>
      <c r="Y568" s="187"/>
      <c r="Z568" s="187"/>
      <c r="AA568" s="187"/>
      <c r="AB568" s="187"/>
      <c r="AC568" s="187"/>
      <c r="AD568" s="187"/>
      <c r="AE568" s="187"/>
      <c r="AF568" s="187"/>
      <c r="AG568" s="187"/>
      <c r="AH568" s="187"/>
      <c r="AI568" s="187"/>
      <c r="AJ568" s="187"/>
      <c r="AK568" s="187"/>
      <c r="AL568" s="187"/>
      <c r="AM568" s="187"/>
      <c r="AN568" s="187"/>
      <c r="AO568" s="187"/>
      <c r="AP568" s="187"/>
      <c r="AQ568" s="187"/>
      <c r="AR568" s="187"/>
      <c r="AS568" s="187"/>
      <c r="AT568" s="187"/>
      <c r="AU568" s="187"/>
      <c r="AV568" s="187"/>
      <c r="AW568" s="187"/>
      <c r="AX568" s="187"/>
      <c r="AY568" s="187"/>
      <c r="AZ568" s="187"/>
      <c r="BA568" s="187"/>
      <c r="BB568" s="187"/>
      <c r="BC568" s="187"/>
      <c r="BD568" s="187"/>
      <c r="BE568" s="187"/>
      <c r="BF568" s="187"/>
      <c r="BG568" s="187"/>
      <c r="BH568" s="187"/>
      <c r="BI568" s="187"/>
      <c r="BJ568" s="187"/>
      <c r="BK568" s="187"/>
      <c r="BL568" s="187"/>
      <c r="BM568" s="203">
        <v>16</v>
      </c>
    </row>
    <row r="569" spans="1:65">
      <c r="A569" s="30"/>
      <c r="B569" s="3" t="s">
        <v>193</v>
      </c>
      <c r="C569" s="29"/>
      <c r="D569" s="24">
        <v>0.6885</v>
      </c>
      <c r="E569" s="186"/>
      <c r="F569" s="187"/>
      <c r="G569" s="187"/>
      <c r="H569" s="187"/>
      <c r="I569" s="187"/>
      <c r="J569" s="187"/>
      <c r="K569" s="187"/>
      <c r="L569" s="187"/>
      <c r="M569" s="187"/>
      <c r="N569" s="187"/>
      <c r="O569" s="187"/>
      <c r="P569" s="187"/>
      <c r="Q569" s="187"/>
      <c r="R569" s="187"/>
      <c r="S569" s="187"/>
      <c r="T569" s="187"/>
      <c r="U569" s="187"/>
      <c r="V569" s="187"/>
      <c r="W569" s="187"/>
      <c r="X569" s="187"/>
      <c r="Y569" s="187"/>
      <c r="Z569" s="187"/>
      <c r="AA569" s="187"/>
      <c r="AB569" s="187"/>
      <c r="AC569" s="187"/>
      <c r="AD569" s="187"/>
      <c r="AE569" s="187"/>
      <c r="AF569" s="187"/>
      <c r="AG569" s="187"/>
      <c r="AH569" s="187"/>
      <c r="AI569" s="187"/>
      <c r="AJ569" s="187"/>
      <c r="AK569" s="187"/>
      <c r="AL569" s="187"/>
      <c r="AM569" s="187"/>
      <c r="AN569" s="187"/>
      <c r="AO569" s="187"/>
      <c r="AP569" s="187"/>
      <c r="AQ569" s="187"/>
      <c r="AR569" s="187"/>
      <c r="AS569" s="187"/>
      <c r="AT569" s="187"/>
      <c r="AU569" s="187"/>
      <c r="AV569" s="187"/>
      <c r="AW569" s="187"/>
      <c r="AX569" s="187"/>
      <c r="AY569" s="187"/>
      <c r="AZ569" s="187"/>
      <c r="BA569" s="187"/>
      <c r="BB569" s="187"/>
      <c r="BC569" s="187"/>
      <c r="BD569" s="187"/>
      <c r="BE569" s="187"/>
      <c r="BF569" s="187"/>
      <c r="BG569" s="187"/>
      <c r="BH569" s="187"/>
      <c r="BI569" s="187"/>
      <c r="BJ569" s="187"/>
      <c r="BK569" s="187"/>
      <c r="BL569" s="187"/>
      <c r="BM569" s="203">
        <v>0.6885</v>
      </c>
    </row>
    <row r="570" spans="1:65">
      <c r="A570" s="30"/>
      <c r="B570" s="3" t="s">
        <v>194</v>
      </c>
      <c r="C570" s="29"/>
      <c r="D570" s="24">
        <v>3.5355339059328192E-3</v>
      </c>
      <c r="E570" s="186"/>
      <c r="F570" s="187"/>
      <c r="G570" s="187"/>
      <c r="H570" s="187"/>
      <c r="I570" s="187"/>
      <c r="J570" s="187"/>
      <c r="K570" s="187"/>
      <c r="L570" s="187"/>
      <c r="M570" s="187"/>
      <c r="N570" s="187"/>
      <c r="O570" s="187"/>
      <c r="P570" s="187"/>
      <c r="Q570" s="187"/>
      <c r="R570" s="187"/>
      <c r="S570" s="187"/>
      <c r="T570" s="187"/>
      <c r="U570" s="187"/>
      <c r="V570" s="187"/>
      <c r="W570" s="187"/>
      <c r="X570" s="187"/>
      <c r="Y570" s="187"/>
      <c r="Z570" s="187"/>
      <c r="AA570" s="187"/>
      <c r="AB570" s="187"/>
      <c r="AC570" s="187"/>
      <c r="AD570" s="187"/>
      <c r="AE570" s="187"/>
      <c r="AF570" s="187"/>
      <c r="AG570" s="187"/>
      <c r="AH570" s="187"/>
      <c r="AI570" s="187"/>
      <c r="AJ570" s="187"/>
      <c r="AK570" s="187"/>
      <c r="AL570" s="187"/>
      <c r="AM570" s="187"/>
      <c r="AN570" s="187"/>
      <c r="AO570" s="187"/>
      <c r="AP570" s="187"/>
      <c r="AQ570" s="187"/>
      <c r="AR570" s="187"/>
      <c r="AS570" s="187"/>
      <c r="AT570" s="187"/>
      <c r="AU570" s="187"/>
      <c r="AV570" s="187"/>
      <c r="AW570" s="187"/>
      <c r="AX570" s="187"/>
      <c r="AY570" s="187"/>
      <c r="AZ570" s="187"/>
      <c r="BA570" s="187"/>
      <c r="BB570" s="187"/>
      <c r="BC570" s="187"/>
      <c r="BD570" s="187"/>
      <c r="BE570" s="187"/>
      <c r="BF570" s="187"/>
      <c r="BG570" s="187"/>
      <c r="BH570" s="187"/>
      <c r="BI570" s="187"/>
      <c r="BJ570" s="187"/>
      <c r="BK570" s="187"/>
      <c r="BL570" s="187"/>
      <c r="BM570" s="203">
        <v>26</v>
      </c>
    </row>
    <row r="571" spans="1:65">
      <c r="A571" s="30"/>
      <c r="B571" s="3" t="s">
        <v>74</v>
      </c>
      <c r="C571" s="29"/>
      <c r="D571" s="13">
        <v>5.1351254988131001E-3</v>
      </c>
      <c r="E571" s="14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0"/>
    </row>
    <row r="572" spans="1:65">
      <c r="A572" s="30"/>
      <c r="B572" s="3" t="s">
        <v>195</v>
      </c>
      <c r="C572" s="29"/>
      <c r="D572" s="13">
        <v>0</v>
      </c>
      <c r="E572" s="14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0"/>
    </row>
    <row r="573" spans="1:65">
      <c r="A573" s="30"/>
      <c r="B573" s="45" t="s">
        <v>196</v>
      </c>
      <c r="C573" s="46"/>
      <c r="D573" s="44" t="s">
        <v>197</v>
      </c>
      <c r="E573" s="14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0"/>
    </row>
    <row r="574" spans="1:65">
      <c r="B574" s="31"/>
      <c r="C574" s="20"/>
      <c r="D574" s="20"/>
      <c r="BM574" s="50"/>
    </row>
    <row r="575" spans="1:65" ht="15">
      <c r="B575" s="8" t="s">
        <v>342</v>
      </c>
      <c r="BM575" s="28" t="s">
        <v>209</v>
      </c>
    </row>
    <row r="576" spans="1:65" ht="15">
      <c r="A576" s="25" t="s">
        <v>52</v>
      </c>
      <c r="B576" s="18" t="s">
        <v>95</v>
      </c>
      <c r="C576" s="15" t="s">
        <v>96</v>
      </c>
      <c r="D576" s="16" t="s">
        <v>143</v>
      </c>
      <c r="E576" s="14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144</v>
      </c>
      <c r="C577" s="9" t="s">
        <v>144</v>
      </c>
      <c r="D577" s="141" t="s">
        <v>198</v>
      </c>
      <c r="E577" s="14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3</v>
      </c>
    </row>
    <row r="578" spans="1:65">
      <c r="A578" s="30"/>
      <c r="B578" s="19"/>
      <c r="C578" s="9"/>
      <c r="D578" s="10" t="s">
        <v>211</v>
      </c>
      <c r="E578" s="14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2</v>
      </c>
    </row>
    <row r="579" spans="1:65">
      <c r="A579" s="30"/>
      <c r="B579" s="19"/>
      <c r="C579" s="9"/>
      <c r="D579" s="26"/>
      <c r="E579" s="14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2</v>
      </c>
    </row>
    <row r="580" spans="1:65">
      <c r="A580" s="30"/>
      <c r="B580" s="18">
        <v>1</v>
      </c>
      <c r="C580" s="14">
        <v>1</v>
      </c>
      <c r="D580" s="22">
        <v>0.8</v>
      </c>
      <c r="E580" s="14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1</v>
      </c>
    </row>
    <row r="581" spans="1:65">
      <c r="A581" s="30"/>
      <c r="B581" s="19">
        <v>1</v>
      </c>
      <c r="C581" s="9">
        <v>2</v>
      </c>
      <c r="D581" s="11">
        <v>0.8</v>
      </c>
      <c r="E581" s="14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21</v>
      </c>
    </row>
    <row r="582" spans="1:65">
      <c r="A582" s="30"/>
      <c r="B582" s="20" t="s">
        <v>192</v>
      </c>
      <c r="C582" s="12"/>
      <c r="D582" s="23">
        <v>0.8</v>
      </c>
      <c r="E582" s="14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16</v>
      </c>
    </row>
    <row r="583" spans="1:65">
      <c r="A583" s="30"/>
      <c r="B583" s="3" t="s">
        <v>193</v>
      </c>
      <c r="C583" s="29"/>
      <c r="D583" s="11">
        <v>0.8</v>
      </c>
      <c r="E583" s="14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0.8</v>
      </c>
    </row>
    <row r="584" spans="1:65">
      <c r="A584" s="30"/>
      <c r="B584" s="3" t="s">
        <v>194</v>
      </c>
      <c r="C584" s="29"/>
      <c r="D584" s="24">
        <v>0</v>
      </c>
      <c r="E584" s="14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27</v>
      </c>
    </row>
    <row r="585" spans="1:65">
      <c r="A585" s="30"/>
      <c r="B585" s="3" t="s">
        <v>74</v>
      </c>
      <c r="C585" s="29"/>
      <c r="D585" s="13">
        <v>0</v>
      </c>
      <c r="E585" s="14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0"/>
    </row>
    <row r="586" spans="1:65">
      <c r="A586" s="30"/>
      <c r="B586" s="3" t="s">
        <v>195</v>
      </c>
      <c r="C586" s="29"/>
      <c r="D586" s="13">
        <v>0</v>
      </c>
      <c r="E586" s="14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0"/>
    </row>
    <row r="587" spans="1:65">
      <c r="A587" s="30"/>
      <c r="B587" s="45" t="s">
        <v>196</v>
      </c>
      <c r="C587" s="46"/>
      <c r="D587" s="44" t="s">
        <v>197</v>
      </c>
      <c r="E587" s="14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0"/>
    </row>
    <row r="588" spans="1:65">
      <c r="B588" s="31"/>
      <c r="C588" s="20"/>
      <c r="D588" s="20"/>
      <c r="BM588" s="50"/>
    </row>
    <row r="589" spans="1:65" ht="15">
      <c r="B589" s="8" t="s">
        <v>343</v>
      </c>
      <c r="BM589" s="28" t="s">
        <v>209</v>
      </c>
    </row>
    <row r="590" spans="1:65" ht="15">
      <c r="A590" s="25" t="s">
        <v>53</v>
      </c>
      <c r="B590" s="18" t="s">
        <v>95</v>
      </c>
      <c r="C590" s="15" t="s">
        <v>96</v>
      </c>
      <c r="D590" s="16" t="s">
        <v>143</v>
      </c>
      <c r="E590" s="14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144</v>
      </c>
      <c r="C591" s="9" t="s">
        <v>144</v>
      </c>
      <c r="D591" s="141" t="s">
        <v>198</v>
      </c>
      <c r="E591" s="14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211</v>
      </c>
      <c r="E592" s="14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4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2">
        <v>0.39</v>
      </c>
      <c r="E594" s="14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0.41</v>
      </c>
      <c r="E595" s="14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22</v>
      </c>
    </row>
    <row r="596" spans="1:65">
      <c r="A596" s="30"/>
      <c r="B596" s="20" t="s">
        <v>192</v>
      </c>
      <c r="C596" s="12"/>
      <c r="D596" s="23">
        <v>0.4</v>
      </c>
      <c r="E596" s="14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193</v>
      </c>
      <c r="C597" s="29"/>
      <c r="D597" s="11">
        <v>0.4</v>
      </c>
      <c r="E597" s="14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0.4</v>
      </c>
    </row>
    <row r="598" spans="1:65">
      <c r="A598" s="30"/>
      <c r="B598" s="3" t="s">
        <v>194</v>
      </c>
      <c r="C598" s="29"/>
      <c r="D598" s="24">
        <v>1.4142135623730925E-2</v>
      </c>
      <c r="E598" s="14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28</v>
      </c>
    </row>
    <row r="599" spans="1:65">
      <c r="A599" s="30"/>
      <c r="B599" s="3" t="s">
        <v>74</v>
      </c>
      <c r="C599" s="29"/>
      <c r="D599" s="13">
        <v>3.5355339059327306E-2</v>
      </c>
      <c r="E599" s="14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0"/>
    </row>
    <row r="600" spans="1:65">
      <c r="A600" s="30"/>
      <c r="B600" s="3" t="s">
        <v>195</v>
      </c>
      <c r="C600" s="29"/>
      <c r="D600" s="13">
        <v>0</v>
      </c>
      <c r="E600" s="14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0"/>
    </row>
    <row r="601" spans="1:65">
      <c r="A601" s="30"/>
      <c r="B601" s="45" t="s">
        <v>196</v>
      </c>
      <c r="C601" s="46"/>
      <c r="D601" s="44" t="s">
        <v>197</v>
      </c>
      <c r="E601" s="14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0"/>
    </row>
    <row r="602" spans="1:65">
      <c r="B602" s="31"/>
      <c r="C602" s="20"/>
      <c r="D602" s="20"/>
      <c r="BM602" s="50"/>
    </row>
    <row r="603" spans="1:65" ht="15">
      <c r="B603" s="8" t="s">
        <v>344</v>
      </c>
      <c r="BM603" s="28" t="s">
        <v>209</v>
      </c>
    </row>
    <row r="604" spans="1:65" ht="15">
      <c r="A604" s="25" t="s">
        <v>31</v>
      </c>
      <c r="B604" s="18" t="s">
        <v>95</v>
      </c>
      <c r="C604" s="15" t="s">
        <v>96</v>
      </c>
      <c r="D604" s="16" t="s">
        <v>143</v>
      </c>
      <c r="E604" s="14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144</v>
      </c>
      <c r="C605" s="9" t="s">
        <v>144</v>
      </c>
      <c r="D605" s="141" t="s">
        <v>198</v>
      </c>
      <c r="E605" s="14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211</v>
      </c>
      <c r="E606" s="14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4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2.0499999999999998</v>
      </c>
      <c r="E608" s="14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2.1</v>
      </c>
      <c r="E609" s="14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23</v>
      </c>
    </row>
    <row r="610" spans="1:65">
      <c r="A610" s="30"/>
      <c r="B610" s="20" t="s">
        <v>192</v>
      </c>
      <c r="C610" s="12"/>
      <c r="D610" s="23">
        <v>2.0750000000000002</v>
      </c>
      <c r="E610" s="14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193</v>
      </c>
      <c r="C611" s="29"/>
      <c r="D611" s="11">
        <v>2.0750000000000002</v>
      </c>
      <c r="E611" s="14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2.0750000000000002</v>
      </c>
    </row>
    <row r="612" spans="1:65">
      <c r="A612" s="30"/>
      <c r="B612" s="3" t="s">
        <v>194</v>
      </c>
      <c r="C612" s="29"/>
      <c r="D612" s="24">
        <v>3.5355339059327563E-2</v>
      </c>
      <c r="E612" s="14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29</v>
      </c>
    </row>
    <row r="613" spans="1:65">
      <c r="A613" s="30"/>
      <c r="B613" s="3" t="s">
        <v>74</v>
      </c>
      <c r="C613" s="29"/>
      <c r="D613" s="13">
        <v>1.703871761895304E-2</v>
      </c>
      <c r="E613" s="14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0"/>
    </row>
    <row r="614" spans="1:65">
      <c r="A614" s="30"/>
      <c r="B614" s="3" t="s">
        <v>195</v>
      </c>
      <c r="C614" s="29"/>
      <c r="D614" s="13">
        <v>0</v>
      </c>
      <c r="E614" s="14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0"/>
    </row>
    <row r="615" spans="1:65">
      <c r="A615" s="30"/>
      <c r="B615" s="45" t="s">
        <v>196</v>
      </c>
      <c r="C615" s="46"/>
      <c r="D615" s="44" t="s">
        <v>197</v>
      </c>
      <c r="E615" s="14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0"/>
    </row>
    <row r="616" spans="1:65">
      <c r="B616" s="31"/>
      <c r="C616" s="20"/>
      <c r="D616" s="20"/>
      <c r="BM616" s="50"/>
    </row>
    <row r="617" spans="1:65" ht="15">
      <c r="B617" s="8" t="s">
        <v>345</v>
      </c>
      <c r="BM617" s="28" t="s">
        <v>209</v>
      </c>
    </row>
    <row r="618" spans="1:65" ht="15">
      <c r="A618" s="25" t="s">
        <v>54</v>
      </c>
      <c r="B618" s="18" t="s">
        <v>95</v>
      </c>
      <c r="C618" s="15" t="s">
        <v>96</v>
      </c>
      <c r="D618" s="16" t="s">
        <v>143</v>
      </c>
      <c r="E618" s="14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144</v>
      </c>
      <c r="C619" s="9" t="s">
        <v>144</v>
      </c>
      <c r="D619" s="141" t="s">
        <v>198</v>
      </c>
      <c r="E619" s="14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211</v>
      </c>
      <c r="E620" s="14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0</v>
      </c>
    </row>
    <row r="621" spans="1:65">
      <c r="A621" s="30"/>
      <c r="B621" s="19"/>
      <c r="C621" s="9"/>
      <c r="D621" s="26"/>
      <c r="E621" s="14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0</v>
      </c>
    </row>
    <row r="622" spans="1:65">
      <c r="A622" s="30"/>
      <c r="B622" s="18">
        <v>1</v>
      </c>
      <c r="C622" s="14">
        <v>1</v>
      </c>
      <c r="D622" s="195">
        <v>120</v>
      </c>
      <c r="E622" s="196"/>
      <c r="F622" s="197"/>
      <c r="G622" s="197"/>
      <c r="H622" s="197"/>
      <c r="I622" s="197"/>
      <c r="J622" s="197"/>
      <c r="K622" s="197"/>
      <c r="L622" s="197"/>
      <c r="M622" s="197"/>
      <c r="N622" s="197"/>
      <c r="O622" s="197"/>
      <c r="P622" s="197"/>
      <c r="Q622" s="197"/>
      <c r="R622" s="197"/>
      <c r="S622" s="197"/>
      <c r="T622" s="197"/>
      <c r="U622" s="197"/>
      <c r="V622" s="197"/>
      <c r="W622" s="197"/>
      <c r="X622" s="197"/>
      <c r="Y622" s="197"/>
      <c r="Z622" s="197"/>
      <c r="AA622" s="197"/>
      <c r="AB622" s="197"/>
      <c r="AC622" s="197"/>
      <c r="AD622" s="197"/>
      <c r="AE622" s="197"/>
      <c r="AF622" s="197"/>
      <c r="AG622" s="197"/>
      <c r="AH622" s="197"/>
      <c r="AI622" s="197"/>
      <c r="AJ622" s="197"/>
      <c r="AK622" s="197"/>
      <c r="AL622" s="197"/>
      <c r="AM622" s="197"/>
      <c r="AN622" s="197"/>
      <c r="AO622" s="197"/>
      <c r="AP622" s="197"/>
      <c r="AQ622" s="197"/>
      <c r="AR622" s="197"/>
      <c r="AS622" s="197"/>
      <c r="AT622" s="197"/>
      <c r="AU622" s="197"/>
      <c r="AV622" s="197"/>
      <c r="AW622" s="197"/>
      <c r="AX622" s="197"/>
      <c r="AY622" s="197"/>
      <c r="AZ622" s="197"/>
      <c r="BA622" s="197"/>
      <c r="BB622" s="197"/>
      <c r="BC622" s="197"/>
      <c r="BD622" s="197"/>
      <c r="BE622" s="197"/>
      <c r="BF622" s="197"/>
      <c r="BG622" s="197"/>
      <c r="BH622" s="197"/>
      <c r="BI622" s="197"/>
      <c r="BJ622" s="197"/>
      <c r="BK622" s="197"/>
      <c r="BL622" s="197"/>
      <c r="BM622" s="198">
        <v>1</v>
      </c>
    </row>
    <row r="623" spans="1:65">
      <c r="A623" s="30"/>
      <c r="B623" s="19">
        <v>1</v>
      </c>
      <c r="C623" s="9">
        <v>2</v>
      </c>
      <c r="D623" s="199">
        <v>118</v>
      </c>
      <c r="E623" s="196"/>
      <c r="F623" s="197"/>
      <c r="G623" s="197"/>
      <c r="H623" s="197"/>
      <c r="I623" s="197"/>
      <c r="J623" s="197"/>
      <c r="K623" s="197"/>
      <c r="L623" s="197"/>
      <c r="M623" s="197"/>
      <c r="N623" s="197"/>
      <c r="O623" s="197"/>
      <c r="P623" s="197"/>
      <c r="Q623" s="197"/>
      <c r="R623" s="197"/>
      <c r="S623" s="197"/>
      <c r="T623" s="197"/>
      <c r="U623" s="197"/>
      <c r="V623" s="197"/>
      <c r="W623" s="197"/>
      <c r="X623" s="197"/>
      <c r="Y623" s="197"/>
      <c r="Z623" s="197"/>
      <c r="AA623" s="197"/>
      <c r="AB623" s="197"/>
      <c r="AC623" s="197"/>
      <c r="AD623" s="197"/>
      <c r="AE623" s="197"/>
      <c r="AF623" s="197"/>
      <c r="AG623" s="197"/>
      <c r="AH623" s="197"/>
      <c r="AI623" s="197"/>
      <c r="AJ623" s="197"/>
      <c r="AK623" s="197"/>
      <c r="AL623" s="197"/>
      <c r="AM623" s="197"/>
      <c r="AN623" s="197"/>
      <c r="AO623" s="197"/>
      <c r="AP623" s="197"/>
      <c r="AQ623" s="197"/>
      <c r="AR623" s="197"/>
      <c r="AS623" s="197"/>
      <c r="AT623" s="197"/>
      <c r="AU623" s="197"/>
      <c r="AV623" s="197"/>
      <c r="AW623" s="197"/>
      <c r="AX623" s="197"/>
      <c r="AY623" s="197"/>
      <c r="AZ623" s="197"/>
      <c r="BA623" s="197"/>
      <c r="BB623" s="197"/>
      <c r="BC623" s="197"/>
      <c r="BD623" s="197"/>
      <c r="BE623" s="197"/>
      <c r="BF623" s="197"/>
      <c r="BG623" s="197"/>
      <c r="BH623" s="197"/>
      <c r="BI623" s="197"/>
      <c r="BJ623" s="197"/>
      <c r="BK623" s="197"/>
      <c r="BL623" s="197"/>
      <c r="BM623" s="198">
        <v>24</v>
      </c>
    </row>
    <row r="624" spans="1:65">
      <c r="A624" s="30"/>
      <c r="B624" s="20" t="s">
        <v>192</v>
      </c>
      <c r="C624" s="12"/>
      <c r="D624" s="200">
        <v>119</v>
      </c>
      <c r="E624" s="196"/>
      <c r="F624" s="197"/>
      <c r="G624" s="197"/>
      <c r="H624" s="197"/>
      <c r="I624" s="197"/>
      <c r="J624" s="197"/>
      <c r="K624" s="197"/>
      <c r="L624" s="197"/>
      <c r="M624" s="197"/>
      <c r="N624" s="197"/>
      <c r="O624" s="197"/>
      <c r="P624" s="197"/>
      <c r="Q624" s="197"/>
      <c r="R624" s="197"/>
      <c r="S624" s="197"/>
      <c r="T624" s="197"/>
      <c r="U624" s="197"/>
      <c r="V624" s="197"/>
      <c r="W624" s="197"/>
      <c r="X624" s="197"/>
      <c r="Y624" s="197"/>
      <c r="Z624" s="197"/>
      <c r="AA624" s="197"/>
      <c r="AB624" s="197"/>
      <c r="AC624" s="197"/>
      <c r="AD624" s="197"/>
      <c r="AE624" s="197"/>
      <c r="AF624" s="197"/>
      <c r="AG624" s="197"/>
      <c r="AH624" s="197"/>
      <c r="AI624" s="197"/>
      <c r="AJ624" s="197"/>
      <c r="AK624" s="197"/>
      <c r="AL624" s="197"/>
      <c r="AM624" s="197"/>
      <c r="AN624" s="197"/>
      <c r="AO624" s="197"/>
      <c r="AP624" s="197"/>
      <c r="AQ624" s="197"/>
      <c r="AR624" s="197"/>
      <c r="AS624" s="197"/>
      <c r="AT624" s="197"/>
      <c r="AU624" s="197"/>
      <c r="AV624" s="197"/>
      <c r="AW624" s="197"/>
      <c r="AX624" s="197"/>
      <c r="AY624" s="197"/>
      <c r="AZ624" s="197"/>
      <c r="BA624" s="197"/>
      <c r="BB624" s="197"/>
      <c r="BC624" s="197"/>
      <c r="BD624" s="197"/>
      <c r="BE624" s="197"/>
      <c r="BF624" s="197"/>
      <c r="BG624" s="197"/>
      <c r="BH624" s="197"/>
      <c r="BI624" s="197"/>
      <c r="BJ624" s="197"/>
      <c r="BK624" s="197"/>
      <c r="BL624" s="197"/>
      <c r="BM624" s="198">
        <v>16</v>
      </c>
    </row>
    <row r="625" spans="1:65">
      <c r="A625" s="30"/>
      <c r="B625" s="3" t="s">
        <v>193</v>
      </c>
      <c r="C625" s="29"/>
      <c r="D625" s="199">
        <v>119</v>
      </c>
      <c r="E625" s="196"/>
      <c r="F625" s="197"/>
      <c r="G625" s="197"/>
      <c r="H625" s="197"/>
      <c r="I625" s="197"/>
      <c r="J625" s="197"/>
      <c r="K625" s="197"/>
      <c r="L625" s="197"/>
      <c r="M625" s="197"/>
      <c r="N625" s="197"/>
      <c r="O625" s="197"/>
      <c r="P625" s="197"/>
      <c r="Q625" s="197"/>
      <c r="R625" s="197"/>
      <c r="S625" s="197"/>
      <c r="T625" s="197"/>
      <c r="U625" s="197"/>
      <c r="V625" s="197"/>
      <c r="W625" s="197"/>
      <c r="X625" s="197"/>
      <c r="Y625" s="197"/>
      <c r="Z625" s="197"/>
      <c r="AA625" s="197"/>
      <c r="AB625" s="197"/>
      <c r="AC625" s="197"/>
      <c r="AD625" s="197"/>
      <c r="AE625" s="197"/>
      <c r="AF625" s="197"/>
      <c r="AG625" s="197"/>
      <c r="AH625" s="197"/>
      <c r="AI625" s="197"/>
      <c r="AJ625" s="197"/>
      <c r="AK625" s="197"/>
      <c r="AL625" s="197"/>
      <c r="AM625" s="197"/>
      <c r="AN625" s="197"/>
      <c r="AO625" s="197"/>
      <c r="AP625" s="197"/>
      <c r="AQ625" s="197"/>
      <c r="AR625" s="197"/>
      <c r="AS625" s="197"/>
      <c r="AT625" s="197"/>
      <c r="AU625" s="197"/>
      <c r="AV625" s="197"/>
      <c r="AW625" s="197"/>
      <c r="AX625" s="197"/>
      <c r="AY625" s="197"/>
      <c r="AZ625" s="197"/>
      <c r="BA625" s="197"/>
      <c r="BB625" s="197"/>
      <c r="BC625" s="197"/>
      <c r="BD625" s="197"/>
      <c r="BE625" s="197"/>
      <c r="BF625" s="197"/>
      <c r="BG625" s="197"/>
      <c r="BH625" s="197"/>
      <c r="BI625" s="197"/>
      <c r="BJ625" s="197"/>
      <c r="BK625" s="197"/>
      <c r="BL625" s="197"/>
      <c r="BM625" s="198">
        <v>119</v>
      </c>
    </row>
    <row r="626" spans="1:65">
      <c r="A626" s="30"/>
      <c r="B626" s="3" t="s">
        <v>194</v>
      </c>
      <c r="C626" s="29"/>
      <c r="D626" s="199">
        <v>1.4142135623730951</v>
      </c>
      <c r="E626" s="196"/>
      <c r="F626" s="197"/>
      <c r="G626" s="197"/>
      <c r="H626" s="197"/>
      <c r="I626" s="197"/>
      <c r="J626" s="197"/>
      <c r="K626" s="197"/>
      <c r="L626" s="197"/>
      <c r="M626" s="197"/>
      <c r="N626" s="197"/>
      <c r="O626" s="197"/>
      <c r="P626" s="197"/>
      <c r="Q626" s="197"/>
      <c r="R626" s="197"/>
      <c r="S626" s="197"/>
      <c r="T626" s="197"/>
      <c r="U626" s="197"/>
      <c r="V626" s="197"/>
      <c r="W626" s="197"/>
      <c r="X626" s="197"/>
      <c r="Y626" s="197"/>
      <c r="Z626" s="197"/>
      <c r="AA626" s="197"/>
      <c r="AB626" s="197"/>
      <c r="AC626" s="197"/>
      <c r="AD626" s="197"/>
      <c r="AE626" s="197"/>
      <c r="AF626" s="197"/>
      <c r="AG626" s="197"/>
      <c r="AH626" s="197"/>
      <c r="AI626" s="197"/>
      <c r="AJ626" s="197"/>
      <c r="AK626" s="197"/>
      <c r="AL626" s="197"/>
      <c r="AM626" s="197"/>
      <c r="AN626" s="197"/>
      <c r="AO626" s="197"/>
      <c r="AP626" s="197"/>
      <c r="AQ626" s="197"/>
      <c r="AR626" s="197"/>
      <c r="AS626" s="197"/>
      <c r="AT626" s="197"/>
      <c r="AU626" s="197"/>
      <c r="AV626" s="197"/>
      <c r="AW626" s="197"/>
      <c r="AX626" s="197"/>
      <c r="AY626" s="197"/>
      <c r="AZ626" s="197"/>
      <c r="BA626" s="197"/>
      <c r="BB626" s="197"/>
      <c r="BC626" s="197"/>
      <c r="BD626" s="197"/>
      <c r="BE626" s="197"/>
      <c r="BF626" s="197"/>
      <c r="BG626" s="197"/>
      <c r="BH626" s="197"/>
      <c r="BI626" s="197"/>
      <c r="BJ626" s="197"/>
      <c r="BK626" s="197"/>
      <c r="BL626" s="197"/>
      <c r="BM626" s="198">
        <v>30</v>
      </c>
    </row>
    <row r="627" spans="1:65">
      <c r="A627" s="30"/>
      <c r="B627" s="3" t="s">
        <v>74</v>
      </c>
      <c r="C627" s="29"/>
      <c r="D627" s="13">
        <v>1.1884147582967186E-2</v>
      </c>
      <c r="E627" s="14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0"/>
    </row>
    <row r="628" spans="1:65">
      <c r="A628" s="30"/>
      <c r="B628" s="3" t="s">
        <v>195</v>
      </c>
      <c r="C628" s="29"/>
      <c r="D628" s="13">
        <v>0</v>
      </c>
      <c r="E628" s="14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0"/>
    </row>
    <row r="629" spans="1:65">
      <c r="A629" s="30"/>
      <c r="B629" s="45" t="s">
        <v>196</v>
      </c>
      <c r="C629" s="46"/>
      <c r="D629" s="44" t="s">
        <v>197</v>
      </c>
      <c r="E629" s="14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0"/>
    </row>
    <row r="630" spans="1:65">
      <c r="B630" s="31"/>
      <c r="C630" s="20"/>
      <c r="D630" s="20"/>
      <c r="BM630" s="50"/>
    </row>
    <row r="631" spans="1:65" ht="15">
      <c r="B631" s="8" t="s">
        <v>346</v>
      </c>
      <c r="BM631" s="28" t="s">
        <v>209</v>
      </c>
    </row>
    <row r="632" spans="1:65" ht="15">
      <c r="A632" s="25" t="s">
        <v>34</v>
      </c>
      <c r="B632" s="18" t="s">
        <v>95</v>
      </c>
      <c r="C632" s="15" t="s">
        <v>96</v>
      </c>
      <c r="D632" s="16" t="s">
        <v>143</v>
      </c>
      <c r="E632" s="14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144</v>
      </c>
      <c r="C633" s="9" t="s">
        <v>144</v>
      </c>
      <c r="D633" s="141" t="s">
        <v>198</v>
      </c>
      <c r="E633" s="14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211</v>
      </c>
      <c r="E634" s="14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2</v>
      </c>
    </row>
    <row r="635" spans="1:65">
      <c r="A635" s="30"/>
      <c r="B635" s="19"/>
      <c r="C635" s="9"/>
      <c r="D635" s="26"/>
      <c r="E635" s="14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2</v>
      </c>
    </row>
    <row r="636" spans="1:65">
      <c r="A636" s="30"/>
      <c r="B636" s="18">
        <v>1</v>
      </c>
      <c r="C636" s="14">
        <v>1</v>
      </c>
      <c r="D636" s="22">
        <v>2.0499999999999998</v>
      </c>
      <c r="E636" s="14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8">
        <v>1</v>
      </c>
    </row>
    <row r="637" spans="1:65">
      <c r="A637" s="30"/>
      <c r="B637" s="19">
        <v>1</v>
      </c>
      <c r="C637" s="9">
        <v>2</v>
      </c>
      <c r="D637" s="11">
        <v>1.9</v>
      </c>
      <c r="E637" s="14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8">
        <v>25</v>
      </c>
    </row>
    <row r="638" spans="1:65">
      <c r="A638" s="30"/>
      <c r="B638" s="20" t="s">
        <v>192</v>
      </c>
      <c r="C638" s="12"/>
      <c r="D638" s="23">
        <v>1.9749999999999999</v>
      </c>
      <c r="E638" s="14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>
        <v>16</v>
      </c>
    </row>
    <row r="639" spans="1:65">
      <c r="A639" s="30"/>
      <c r="B639" s="3" t="s">
        <v>193</v>
      </c>
      <c r="C639" s="29"/>
      <c r="D639" s="11">
        <v>1.9749999999999999</v>
      </c>
      <c r="E639" s="14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>
        <v>1.9750000000000001</v>
      </c>
    </row>
    <row r="640" spans="1:65">
      <c r="A640" s="30"/>
      <c r="B640" s="3" t="s">
        <v>194</v>
      </c>
      <c r="C640" s="29"/>
      <c r="D640" s="24">
        <v>0.10606601717798207</v>
      </c>
      <c r="E640" s="14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31</v>
      </c>
    </row>
    <row r="641" spans="1:65">
      <c r="A641" s="30"/>
      <c r="B641" s="3" t="s">
        <v>74</v>
      </c>
      <c r="C641" s="29"/>
      <c r="D641" s="13">
        <v>5.3704312495180796E-2</v>
      </c>
      <c r="E641" s="14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0"/>
    </row>
    <row r="642" spans="1:65">
      <c r="A642" s="30"/>
      <c r="B642" s="3" t="s">
        <v>195</v>
      </c>
      <c r="C642" s="29"/>
      <c r="D642" s="13">
        <v>-1.1102230246251565E-16</v>
      </c>
      <c r="E642" s="14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0"/>
    </row>
    <row r="643" spans="1:65">
      <c r="A643" s="30"/>
      <c r="B643" s="45" t="s">
        <v>196</v>
      </c>
      <c r="C643" s="46"/>
      <c r="D643" s="44" t="s">
        <v>197</v>
      </c>
      <c r="E643" s="14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0"/>
    </row>
    <row r="644" spans="1:65">
      <c r="B644" s="31"/>
      <c r="C644" s="20"/>
      <c r="D644" s="20"/>
      <c r="BM644" s="50"/>
    </row>
    <row r="645" spans="1:65" ht="15">
      <c r="B645" s="8" t="s">
        <v>347</v>
      </c>
      <c r="BM645" s="28" t="s">
        <v>209</v>
      </c>
    </row>
    <row r="646" spans="1:65" ht="15">
      <c r="A646" s="25" t="s">
        <v>37</v>
      </c>
      <c r="B646" s="18" t="s">
        <v>95</v>
      </c>
      <c r="C646" s="15" t="s">
        <v>96</v>
      </c>
      <c r="D646" s="16" t="s">
        <v>143</v>
      </c>
      <c r="E646" s="14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144</v>
      </c>
      <c r="C647" s="9" t="s">
        <v>144</v>
      </c>
      <c r="D647" s="141" t="s">
        <v>198</v>
      </c>
      <c r="E647" s="14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211</v>
      </c>
      <c r="E648" s="14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/>
      <c r="C649" s="9"/>
      <c r="D649" s="26"/>
      <c r="E649" s="14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</v>
      </c>
    </row>
    <row r="650" spans="1:65">
      <c r="A650" s="30"/>
      <c r="B650" s="18">
        <v>1</v>
      </c>
      <c r="C650" s="14">
        <v>1</v>
      </c>
      <c r="D650" s="201">
        <v>25.1</v>
      </c>
      <c r="E650" s="189"/>
      <c r="F650" s="190"/>
      <c r="G650" s="190"/>
      <c r="H650" s="190"/>
      <c r="I650" s="190"/>
      <c r="J650" s="190"/>
      <c r="K650" s="190"/>
      <c r="L650" s="190"/>
      <c r="M650" s="190"/>
      <c r="N650" s="190"/>
      <c r="O650" s="190"/>
      <c r="P650" s="190"/>
      <c r="Q650" s="190"/>
      <c r="R650" s="190"/>
      <c r="S650" s="190"/>
      <c r="T650" s="190"/>
      <c r="U650" s="190"/>
      <c r="V650" s="190"/>
      <c r="W650" s="190"/>
      <c r="X650" s="190"/>
      <c r="Y650" s="190"/>
      <c r="Z650" s="190"/>
      <c r="AA650" s="190"/>
      <c r="AB650" s="190"/>
      <c r="AC650" s="190"/>
      <c r="AD650" s="190"/>
      <c r="AE650" s="190"/>
      <c r="AF650" s="190"/>
      <c r="AG650" s="190"/>
      <c r="AH650" s="190"/>
      <c r="AI650" s="190"/>
      <c r="AJ650" s="190"/>
      <c r="AK650" s="190"/>
      <c r="AL650" s="190"/>
      <c r="AM650" s="190"/>
      <c r="AN650" s="190"/>
      <c r="AO650" s="190"/>
      <c r="AP650" s="190"/>
      <c r="AQ650" s="190"/>
      <c r="AR650" s="190"/>
      <c r="AS650" s="190"/>
      <c r="AT650" s="190"/>
      <c r="AU650" s="190"/>
      <c r="AV650" s="190"/>
      <c r="AW650" s="190"/>
      <c r="AX650" s="190"/>
      <c r="AY650" s="190"/>
      <c r="AZ650" s="190"/>
      <c r="BA650" s="190"/>
      <c r="BB650" s="190"/>
      <c r="BC650" s="190"/>
      <c r="BD650" s="190"/>
      <c r="BE650" s="190"/>
      <c r="BF650" s="190"/>
      <c r="BG650" s="190"/>
      <c r="BH650" s="190"/>
      <c r="BI650" s="190"/>
      <c r="BJ650" s="190"/>
      <c r="BK650" s="190"/>
      <c r="BL650" s="190"/>
      <c r="BM650" s="191">
        <v>1</v>
      </c>
    </row>
    <row r="651" spans="1:65">
      <c r="A651" s="30"/>
      <c r="B651" s="19">
        <v>1</v>
      </c>
      <c r="C651" s="9">
        <v>2</v>
      </c>
      <c r="D651" s="194">
        <v>25.2</v>
      </c>
      <c r="E651" s="189"/>
      <c r="F651" s="190"/>
      <c r="G651" s="190"/>
      <c r="H651" s="190"/>
      <c r="I651" s="190"/>
      <c r="J651" s="190"/>
      <c r="K651" s="190"/>
      <c r="L651" s="190"/>
      <c r="M651" s="190"/>
      <c r="N651" s="190"/>
      <c r="O651" s="190"/>
      <c r="P651" s="190"/>
      <c r="Q651" s="190"/>
      <c r="R651" s="190"/>
      <c r="S651" s="190"/>
      <c r="T651" s="190"/>
      <c r="U651" s="190"/>
      <c r="V651" s="190"/>
      <c r="W651" s="190"/>
      <c r="X651" s="190"/>
      <c r="Y651" s="190"/>
      <c r="Z651" s="190"/>
      <c r="AA651" s="190"/>
      <c r="AB651" s="190"/>
      <c r="AC651" s="190"/>
      <c r="AD651" s="190"/>
      <c r="AE651" s="190"/>
      <c r="AF651" s="190"/>
      <c r="AG651" s="190"/>
      <c r="AH651" s="190"/>
      <c r="AI651" s="190"/>
      <c r="AJ651" s="190"/>
      <c r="AK651" s="190"/>
      <c r="AL651" s="190"/>
      <c r="AM651" s="190"/>
      <c r="AN651" s="190"/>
      <c r="AO651" s="190"/>
      <c r="AP651" s="190"/>
      <c r="AQ651" s="190"/>
      <c r="AR651" s="190"/>
      <c r="AS651" s="190"/>
      <c r="AT651" s="190"/>
      <c r="AU651" s="190"/>
      <c r="AV651" s="190"/>
      <c r="AW651" s="190"/>
      <c r="AX651" s="190"/>
      <c r="AY651" s="190"/>
      <c r="AZ651" s="190"/>
      <c r="BA651" s="190"/>
      <c r="BB651" s="190"/>
      <c r="BC651" s="190"/>
      <c r="BD651" s="190"/>
      <c r="BE651" s="190"/>
      <c r="BF651" s="190"/>
      <c r="BG651" s="190"/>
      <c r="BH651" s="190"/>
      <c r="BI651" s="190"/>
      <c r="BJ651" s="190"/>
      <c r="BK651" s="190"/>
      <c r="BL651" s="190"/>
      <c r="BM651" s="191">
        <v>26</v>
      </c>
    </row>
    <row r="652" spans="1:65">
      <c r="A652" s="30"/>
      <c r="B652" s="20" t="s">
        <v>192</v>
      </c>
      <c r="C652" s="12"/>
      <c r="D652" s="193">
        <v>25.15</v>
      </c>
      <c r="E652" s="189"/>
      <c r="F652" s="190"/>
      <c r="G652" s="190"/>
      <c r="H652" s="190"/>
      <c r="I652" s="190"/>
      <c r="J652" s="190"/>
      <c r="K652" s="190"/>
      <c r="L652" s="190"/>
      <c r="M652" s="190"/>
      <c r="N652" s="190"/>
      <c r="O652" s="190"/>
      <c r="P652" s="190"/>
      <c r="Q652" s="190"/>
      <c r="R652" s="190"/>
      <c r="S652" s="190"/>
      <c r="T652" s="190"/>
      <c r="U652" s="190"/>
      <c r="V652" s="190"/>
      <c r="W652" s="190"/>
      <c r="X652" s="190"/>
      <c r="Y652" s="190"/>
      <c r="Z652" s="190"/>
      <c r="AA652" s="190"/>
      <c r="AB652" s="190"/>
      <c r="AC652" s="190"/>
      <c r="AD652" s="190"/>
      <c r="AE652" s="190"/>
      <c r="AF652" s="190"/>
      <c r="AG652" s="190"/>
      <c r="AH652" s="190"/>
      <c r="AI652" s="190"/>
      <c r="AJ652" s="190"/>
      <c r="AK652" s="190"/>
      <c r="AL652" s="190"/>
      <c r="AM652" s="190"/>
      <c r="AN652" s="190"/>
      <c r="AO652" s="190"/>
      <c r="AP652" s="190"/>
      <c r="AQ652" s="190"/>
      <c r="AR652" s="190"/>
      <c r="AS652" s="190"/>
      <c r="AT652" s="190"/>
      <c r="AU652" s="190"/>
      <c r="AV652" s="190"/>
      <c r="AW652" s="190"/>
      <c r="AX652" s="190"/>
      <c r="AY652" s="190"/>
      <c r="AZ652" s="190"/>
      <c r="BA652" s="190"/>
      <c r="BB652" s="190"/>
      <c r="BC652" s="190"/>
      <c r="BD652" s="190"/>
      <c r="BE652" s="190"/>
      <c r="BF652" s="190"/>
      <c r="BG652" s="190"/>
      <c r="BH652" s="190"/>
      <c r="BI652" s="190"/>
      <c r="BJ652" s="190"/>
      <c r="BK652" s="190"/>
      <c r="BL652" s="190"/>
      <c r="BM652" s="191">
        <v>16</v>
      </c>
    </row>
    <row r="653" spans="1:65">
      <c r="A653" s="30"/>
      <c r="B653" s="3" t="s">
        <v>193</v>
      </c>
      <c r="C653" s="29"/>
      <c r="D653" s="194">
        <v>25.15</v>
      </c>
      <c r="E653" s="189"/>
      <c r="F653" s="190"/>
      <c r="G653" s="190"/>
      <c r="H653" s="190"/>
      <c r="I653" s="190"/>
      <c r="J653" s="190"/>
      <c r="K653" s="190"/>
      <c r="L653" s="190"/>
      <c r="M653" s="190"/>
      <c r="N653" s="190"/>
      <c r="O653" s="190"/>
      <c r="P653" s="190"/>
      <c r="Q653" s="190"/>
      <c r="R653" s="190"/>
      <c r="S653" s="190"/>
      <c r="T653" s="190"/>
      <c r="U653" s="190"/>
      <c r="V653" s="190"/>
      <c r="W653" s="190"/>
      <c r="X653" s="190"/>
      <c r="Y653" s="190"/>
      <c r="Z653" s="190"/>
      <c r="AA653" s="190"/>
      <c r="AB653" s="190"/>
      <c r="AC653" s="190"/>
      <c r="AD653" s="190"/>
      <c r="AE653" s="190"/>
      <c r="AF653" s="190"/>
      <c r="AG653" s="190"/>
      <c r="AH653" s="190"/>
      <c r="AI653" s="190"/>
      <c r="AJ653" s="190"/>
      <c r="AK653" s="190"/>
      <c r="AL653" s="190"/>
      <c r="AM653" s="190"/>
      <c r="AN653" s="190"/>
      <c r="AO653" s="190"/>
      <c r="AP653" s="190"/>
      <c r="AQ653" s="190"/>
      <c r="AR653" s="190"/>
      <c r="AS653" s="190"/>
      <c r="AT653" s="190"/>
      <c r="AU653" s="190"/>
      <c r="AV653" s="190"/>
      <c r="AW653" s="190"/>
      <c r="AX653" s="190"/>
      <c r="AY653" s="190"/>
      <c r="AZ653" s="190"/>
      <c r="BA653" s="190"/>
      <c r="BB653" s="190"/>
      <c r="BC653" s="190"/>
      <c r="BD653" s="190"/>
      <c r="BE653" s="190"/>
      <c r="BF653" s="190"/>
      <c r="BG653" s="190"/>
      <c r="BH653" s="190"/>
      <c r="BI653" s="190"/>
      <c r="BJ653" s="190"/>
      <c r="BK653" s="190"/>
      <c r="BL653" s="190"/>
      <c r="BM653" s="191">
        <v>25.15</v>
      </c>
    </row>
    <row r="654" spans="1:65">
      <c r="A654" s="30"/>
      <c r="B654" s="3" t="s">
        <v>194</v>
      </c>
      <c r="C654" s="29"/>
      <c r="D654" s="194">
        <v>7.0710678118653253E-2</v>
      </c>
      <c r="E654" s="189"/>
      <c r="F654" s="190"/>
      <c r="G654" s="190"/>
      <c r="H654" s="190"/>
      <c r="I654" s="190"/>
      <c r="J654" s="190"/>
      <c r="K654" s="190"/>
      <c r="L654" s="190"/>
      <c r="M654" s="190"/>
      <c r="N654" s="190"/>
      <c r="O654" s="190"/>
      <c r="P654" s="190"/>
      <c r="Q654" s="190"/>
      <c r="R654" s="190"/>
      <c r="S654" s="190"/>
      <c r="T654" s="190"/>
      <c r="U654" s="190"/>
      <c r="V654" s="190"/>
      <c r="W654" s="190"/>
      <c r="X654" s="190"/>
      <c r="Y654" s="190"/>
      <c r="Z654" s="190"/>
      <c r="AA654" s="190"/>
      <c r="AB654" s="190"/>
      <c r="AC654" s="190"/>
      <c r="AD654" s="190"/>
      <c r="AE654" s="190"/>
      <c r="AF654" s="190"/>
      <c r="AG654" s="190"/>
      <c r="AH654" s="190"/>
      <c r="AI654" s="190"/>
      <c r="AJ654" s="190"/>
      <c r="AK654" s="190"/>
      <c r="AL654" s="190"/>
      <c r="AM654" s="190"/>
      <c r="AN654" s="190"/>
      <c r="AO654" s="190"/>
      <c r="AP654" s="190"/>
      <c r="AQ654" s="190"/>
      <c r="AR654" s="190"/>
      <c r="AS654" s="190"/>
      <c r="AT654" s="190"/>
      <c r="AU654" s="190"/>
      <c r="AV654" s="190"/>
      <c r="AW654" s="190"/>
      <c r="AX654" s="190"/>
      <c r="AY654" s="190"/>
      <c r="AZ654" s="190"/>
      <c r="BA654" s="190"/>
      <c r="BB654" s="190"/>
      <c r="BC654" s="190"/>
      <c r="BD654" s="190"/>
      <c r="BE654" s="190"/>
      <c r="BF654" s="190"/>
      <c r="BG654" s="190"/>
      <c r="BH654" s="190"/>
      <c r="BI654" s="190"/>
      <c r="BJ654" s="190"/>
      <c r="BK654" s="190"/>
      <c r="BL654" s="190"/>
      <c r="BM654" s="191">
        <v>32</v>
      </c>
    </row>
    <row r="655" spans="1:65">
      <c r="A655" s="30"/>
      <c r="B655" s="3" t="s">
        <v>74</v>
      </c>
      <c r="C655" s="29"/>
      <c r="D655" s="13">
        <v>2.8115577780776645E-3</v>
      </c>
      <c r="E655" s="14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0"/>
    </row>
    <row r="656" spans="1:65">
      <c r="A656" s="30"/>
      <c r="B656" s="3" t="s">
        <v>195</v>
      </c>
      <c r="C656" s="29"/>
      <c r="D656" s="13">
        <v>0</v>
      </c>
      <c r="E656" s="14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0"/>
    </row>
    <row r="657" spans="1:65">
      <c r="A657" s="30"/>
      <c r="B657" s="45" t="s">
        <v>196</v>
      </c>
      <c r="C657" s="46"/>
      <c r="D657" s="44" t="s">
        <v>197</v>
      </c>
      <c r="E657" s="14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0"/>
    </row>
    <row r="658" spans="1:65">
      <c r="B658" s="31"/>
      <c r="C658" s="20"/>
      <c r="D658" s="20"/>
      <c r="BM658" s="50"/>
    </row>
    <row r="659" spans="1:65" ht="15">
      <c r="B659" s="8" t="s">
        <v>348</v>
      </c>
      <c r="BM659" s="28" t="s">
        <v>209</v>
      </c>
    </row>
    <row r="660" spans="1:65" ht="15">
      <c r="A660" s="25" t="s">
        <v>40</v>
      </c>
      <c r="B660" s="18" t="s">
        <v>95</v>
      </c>
      <c r="C660" s="15" t="s">
        <v>96</v>
      </c>
      <c r="D660" s="16" t="s">
        <v>143</v>
      </c>
      <c r="E660" s="14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144</v>
      </c>
      <c r="C661" s="9" t="s">
        <v>144</v>
      </c>
      <c r="D661" s="141" t="s">
        <v>198</v>
      </c>
      <c r="E661" s="14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211</v>
      </c>
      <c r="E662" s="14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2</v>
      </c>
    </row>
    <row r="663" spans="1:65">
      <c r="A663" s="30"/>
      <c r="B663" s="19"/>
      <c r="C663" s="9"/>
      <c r="D663" s="26"/>
      <c r="E663" s="14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2</v>
      </c>
    </row>
    <row r="664" spans="1:65">
      <c r="A664" s="30"/>
      <c r="B664" s="18">
        <v>1</v>
      </c>
      <c r="C664" s="14">
        <v>1</v>
      </c>
      <c r="D664" s="22">
        <v>2.65</v>
      </c>
      <c r="E664" s="14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1</v>
      </c>
    </row>
    <row r="665" spans="1:65">
      <c r="A665" s="30"/>
      <c r="B665" s="19">
        <v>1</v>
      </c>
      <c r="C665" s="9">
        <v>2</v>
      </c>
      <c r="D665" s="11">
        <v>2.52</v>
      </c>
      <c r="E665" s="14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>
        <v>27</v>
      </c>
    </row>
    <row r="666" spans="1:65">
      <c r="A666" s="30"/>
      <c r="B666" s="20" t="s">
        <v>192</v>
      </c>
      <c r="C666" s="12"/>
      <c r="D666" s="23">
        <v>2.585</v>
      </c>
      <c r="E666" s="14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8">
        <v>16</v>
      </c>
    </row>
    <row r="667" spans="1:65">
      <c r="A667" s="30"/>
      <c r="B667" s="3" t="s">
        <v>193</v>
      </c>
      <c r="C667" s="29"/>
      <c r="D667" s="11">
        <v>2.585</v>
      </c>
      <c r="E667" s="14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8">
        <v>2.585</v>
      </c>
    </row>
    <row r="668" spans="1:65">
      <c r="A668" s="30"/>
      <c r="B668" s="3" t="s">
        <v>194</v>
      </c>
      <c r="C668" s="29"/>
      <c r="D668" s="24">
        <v>9.1923881554251102E-2</v>
      </c>
      <c r="E668" s="14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8">
        <v>33</v>
      </c>
    </row>
    <row r="669" spans="1:65">
      <c r="A669" s="30"/>
      <c r="B669" s="3" t="s">
        <v>74</v>
      </c>
      <c r="C669" s="29"/>
      <c r="D669" s="13">
        <v>3.5560495765667735E-2</v>
      </c>
      <c r="E669" s="14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0"/>
    </row>
    <row r="670" spans="1:65">
      <c r="A670" s="30"/>
      <c r="B670" s="3" t="s">
        <v>195</v>
      </c>
      <c r="C670" s="29"/>
      <c r="D670" s="13">
        <v>0</v>
      </c>
      <c r="E670" s="14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0"/>
    </row>
    <row r="671" spans="1:65">
      <c r="A671" s="30"/>
      <c r="B671" s="45" t="s">
        <v>196</v>
      </c>
      <c r="C671" s="46"/>
      <c r="D671" s="44" t="s">
        <v>197</v>
      </c>
      <c r="E671" s="14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0"/>
    </row>
    <row r="672" spans="1:65">
      <c r="B672" s="31"/>
      <c r="C672" s="20"/>
      <c r="D672" s="20"/>
      <c r="BM672" s="50"/>
    </row>
    <row r="673" spans="1:65" ht="15">
      <c r="B673" s="8" t="s">
        <v>349</v>
      </c>
      <c r="BM673" s="28" t="s">
        <v>209</v>
      </c>
    </row>
    <row r="674" spans="1:65" ht="15">
      <c r="A674" s="25" t="s">
        <v>43</v>
      </c>
      <c r="B674" s="18" t="s">
        <v>95</v>
      </c>
      <c r="C674" s="15" t="s">
        <v>96</v>
      </c>
      <c r="D674" s="16" t="s">
        <v>143</v>
      </c>
      <c r="E674" s="14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144</v>
      </c>
      <c r="C675" s="9" t="s">
        <v>144</v>
      </c>
      <c r="D675" s="141" t="s">
        <v>198</v>
      </c>
      <c r="E675" s="14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211</v>
      </c>
      <c r="E676" s="14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0</v>
      </c>
    </row>
    <row r="677" spans="1:65">
      <c r="A677" s="30"/>
      <c r="B677" s="19"/>
      <c r="C677" s="9"/>
      <c r="D677" s="26"/>
      <c r="E677" s="14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0</v>
      </c>
    </row>
    <row r="678" spans="1:65">
      <c r="A678" s="30"/>
      <c r="B678" s="18">
        <v>1</v>
      </c>
      <c r="C678" s="14">
        <v>1</v>
      </c>
      <c r="D678" s="195">
        <v>85</v>
      </c>
      <c r="E678" s="196"/>
      <c r="F678" s="197"/>
      <c r="G678" s="197"/>
      <c r="H678" s="197"/>
      <c r="I678" s="197"/>
      <c r="J678" s="197"/>
      <c r="K678" s="197"/>
      <c r="L678" s="197"/>
      <c r="M678" s="197"/>
      <c r="N678" s="197"/>
      <c r="O678" s="197"/>
      <c r="P678" s="197"/>
      <c r="Q678" s="197"/>
      <c r="R678" s="197"/>
      <c r="S678" s="197"/>
      <c r="T678" s="197"/>
      <c r="U678" s="197"/>
      <c r="V678" s="197"/>
      <c r="W678" s="197"/>
      <c r="X678" s="197"/>
      <c r="Y678" s="197"/>
      <c r="Z678" s="197"/>
      <c r="AA678" s="197"/>
      <c r="AB678" s="197"/>
      <c r="AC678" s="197"/>
      <c r="AD678" s="197"/>
      <c r="AE678" s="197"/>
      <c r="AF678" s="197"/>
      <c r="AG678" s="197"/>
      <c r="AH678" s="197"/>
      <c r="AI678" s="197"/>
      <c r="AJ678" s="197"/>
      <c r="AK678" s="197"/>
      <c r="AL678" s="197"/>
      <c r="AM678" s="197"/>
      <c r="AN678" s="197"/>
      <c r="AO678" s="197"/>
      <c r="AP678" s="197"/>
      <c r="AQ678" s="197"/>
      <c r="AR678" s="197"/>
      <c r="AS678" s="197"/>
      <c r="AT678" s="197"/>
      <c r="AU678" s="197"/>
      <c r="AV678" s="197"/>
      <c r="AW678" s="197"/>
      <c r="AX678" s="197"/>
      <c r="AY678" s="197"/>
      <c r="AZ678" s="197"/>
      <c r="BA678" s="197"/>
      <c r="BB678" s="197"/>
      <c r="BC678" s="197"/>
      <c r="BD678" s="197"/>
      <c r="BE678" s="197"/>
      <c r="BF678" s="197"/>
      <c r="BG678" s="197"/>
      <c r="BH678" s="197"/>
      <c r="BI678" s="197"/>
      <c r="BJ678" s="197"/>
      <c r="BK678" s="197"/>
      <c r="BL678" s="197"/>
      <c r="BM678" s="198">
        <v>1</v>
      </c>
    </row>
    <row r="679" spans="1:65">
      <c r="A679" s="30"/>
      <c r="B679" s="19">
        <v>1</v>
      </c>
      <c r="C679" s="9">
        <v>2</v>
      </c>
      <c r="D679" s="199">
        <v>85</v>
      </c>
      <c r="E679" s="196"/>
      <c r="F679" s="197"/>
      <c r="G679" s="197"/>
      <c r="H679" s="197"/>
      <c r="I679" s="197"/>
      <c r="J679" s="197"/>
      <c r="K679" s="197"/>
      <c r="L679" s="197"/>
      <c r="M679" s="197"/>
      <c r="N679" s="197"/>
      <c r="O679" s="197"/>
      <c r="P679" s="197"/>
      <c r="Q679" s="197"/>
      <c r="R679" s="197"/>
      <c r="S679" s="197"/>
      <c r="T679" s="197"/>
      <c r="U679" s="197"/>
      <c r="V679" s="197"/>
      <c r="W679" s="197"/>
      <c r="X679" s="197"/>
      <c r="Y679" s="197"/>
      <c r="Z679" s="197"/>
      <c r="AA679" s="197"/>
      <c r="AB679" s="197"/>
      <c r="AC679" s="197"/>
      <c r="AD679" s="197"/>
      <c r="AE679" s="197"/>
      <c r="AF679" s="197"/>
      <c r="AG679" s="197"/>
      <c r="AH679" s="197"/>
      <c r="AI679" s="197"/>
      <c r="AJ679" s="197"/>
      <c r="AK679" s="197"/>
      <c r="AL679" s="197"/>
      <c r="AM679" s="197"/>
      <c r="AN679" s="197"/>
      <c r="AO679" s="197"/>
      <c r="AP679" s="197"/>
      <c r="AQ679" s="197"/>
      <c r="AR679" s="197"/>
      <c r="AS679" s="197"/>
      <c r="AT679" s="197"/>
      <c r="AU679" s="197"/>
      <c r="AV679" s="197"/>
      <c r="AW679" s="197"/>
      <c r="AX679" s="197"/>
      <c r="AY679" s="197"/>
      <c r="AZ679" s="197"/>
      <c r="BA679" s="197"/>
      <c r="BB679" s="197"/>
      <c r="BC679" s="197"/>
      <c r="BD679" s="197"/>
      <c r="BE679" s="197"/>
      <c r="BF679" s="197"/>
      <c r="BG679" s="197"/>
      <c r="BH679" s="197"/>
      <c r="BI679" s="197"/>
      <c r="BJ679" s="197"/>
      <c r="BK679" s="197"/>
      <c r="BL679" s="197"/>
      <c r="BM679" s="198">
        <v>7</v>
      </c>
    </row>
    <row r="680" spans="1:65">
      <c r="A680" s="30"/>
      <c r="B680" s="20" t="s">
        <v>192</v>
      </c>
      <c r="C680" s="12"/>
      <c r="D680" s="200">
        <v>85</v>
      </c>
      <c r="E680" s="196"/>
      <c r="F680" s="197"/>
      <c r="G680" s="197"/>
      <c r="H680" s="197"/>
      <c r="I680" s="197"/>
      <c r="J680" s="197"/>
      <c r="K680" s="197"/>
      <c r="L680" s="197"/>
      <c r="M680" s="197"/>
      <c r="N680" s="197"/>
      <c r="O680" s="197"/>
      <c r="P680" s="197"/>
      <c r="Q680" s="197"/>
      <c r="R680" s="197"/>
      <c r="S680" s="197"/>
      <c r="T680" s="197"/>
      <c r="U680" s="197"/>
      <c r="V680" s="197"/>
      <c r="W680" s="197"/>
      <c r="X680" s="197"/>
      <c r="Y680" s="197"/>
      <c r="Z680" s="197"/>
      <c r="AA680" s="197"/>
      <c r="AB680" s="197"/>
      <c r="AC680" s="197"/>
      <c r="AD680" s="197"/>
      <c r="AE680" s="197"/>
      <c r="AF680" s="197"/>
      <c r="AG680" s="197"/>
      <c r="AH680" s="197"/>
      <c r="AI680" s="197"/>
      <c r="AJ680" s="197"/>
      <c r="AK680" s="197"/>
      <c r="AL680" s="197"/>
      <c r="AM680" s="197"/>
      <c r="AN680" s="197"/>
      <c r="AO680" s="197"/>
      <c r="AP680" s="197"/>
      <c r="AQ680" s="197"/>
      <c r="AR680" s="197"/>
      <c r="AS680" s="197"/>
      <c r="AT680" s="197"/>
      <c r="AU680" s="197"/>
      <c r="AV680" s="197"/>
      <c r="AW680" s="197"/>
      <c r="AX680" s="197"/>
      <c r="AY680" s="197"/>
      <c r="AZ680" s="197"/>
      <c r="BA680" s="197"/>
      <c r="BB680" s="197"/>
      <c r="BC680" s="197"/>
      <c r="BD680" s="197"/>
      <c r="BE680" s="197"/>
      <c r="BF680" s="197"/>
      <c r="BG680" s="197"/>
      <c r="BH680" s="197"/>
      <c r="BI680" s="197"/>
      <c r="BJ680" s="197"/>
      <c r="BK680" s="197"/>
      <c r="BL680" s="197"/>
      <c r="BM680" s="198">
        <v>16</v>
      </c>
    </row>
    <row r="681" spans="1:65">
      <c r="A681" s="30"/>
      <c r="B681" s="3" t="s">
        <v>193</v>
      </c>
      <c r="C681" s="29"/>
      <c r="D681" s="199">
        <v>85</v>
      </c>
      <c r="E681" s="196"/>
      <c r="F681" s="197"/>
      <c r="G681" s="197"/>
      <c r="H681" s="197"/>
      <c r="I681" s="197"/>
      <c r="J681" s="197"/>
      <c r="K681" s="197"/>
      <c r="L681" s="197"/>
      <c r="M681" s="197"/>
      <c r="N681" s="197"/>
      <c r="O681" s="197"/>
      <c r="P681" s="197"/>
      <c r="Q681" s="197"/>
      <c r="R681" s="197"/>
      <c r="S681" s="197"/>
      <c r="T681" s="197"/>
      <c r="U681" s="197"/>
      <c r="V681" s="197"/>
      <c r="W681" s="197"/>
      <c r="X681" s="197"/>
      <c r="Y681" s="197"/>
      <c r="Z681" s="197"/>
      <c r="AA681" s="197"/>
      <c r="AB681" s="197"/>
      <c r="AC681" s="197"/>
      <c r="AD681" s="197"/>
      <c r="AE681" s="197"/>
      <c r="AF681" s="197"/>
      <c r="AG681" s="197"/>
      <c r="AH681" s="197"/>
      <c r="AI681" s="197"/>
      <c r="AJ681" s="197"/>
      <c r="AK681" s="197"/>
      <c r="AL681" s="197"/>
      <c r="AM681" s="197"/>
      <c r="AN681" s="197"/>
      <c r="AO681" s="197"/>
      <c r="AP681" s="197"/>
      <c r="AQ681" s="197"/>
      <c r="AR681" s="197"/>
      <c r="AS681" s="197"/>
      <c r="AT681" s="197"/>
      <c r="AU681" s="197"/>
      <c r="AV681" s="197"/>
      <c r="AW681" s="197"/>
      <c r="AX681" s="197"/>
      <c r="AY681" s="197"/>
      <c r="AZ681" s="197"/>
      <c r="BA681" s="197"/>
      <c r="BB681" s="197"/>
      <c r="BC681" s="197"/>
      <c r="BD681" s="197"/>
      <c r="BE681" s="197"/>
      <c r="BF681" s="197"/>
      <c r="BG681" s="197"/>
      <c r="BH681" s="197"/>
      <c r="BI681" s="197"/>
      <c r="BJ681" s="197"/>
      <c r="BK681" s="197"/>
      <c r="BL681" s="197"/>
      <c r="BM681" s="198">
        <v>85</v>
      </c>
    </row>
    <row r="682" spans="1:65">
      <c r="A682" s="30"/>
      <c r="B682" s="3" t="s">
        <v>194</v>
      </c>
      <c r="C682" s="29"/>
      <c r="D682" s="199">
        <v>0</v>
      </c>
      <c r="E682" s="196"/>
      <c r="F682" s="197"/>
      <c r="G682" s="197"/>
      <c r="H682" s="197"/>
      <c r="I682" s="197"/>
      <c r="J682" s="197"/>
      <c r="K682" s="197"/>
      <c r="L682" s="197"/>
      <c r="M682" s="197"/>
      <c r="N682" s="197"/>
      <c r="O682" s="197"/>
      <c r="P682" s="197"/>
      <c r="Q682" s="197"/>
      <c r="R682" s="197"/>
      <c r="S682" s="197"/>
      <c r="T682" s="197"/>
      <c r="U682" s="197"/>
      <c r="V682" s="197"/>
      <c r="W682" s="197"/>
      <c r="X682" s="197"/>
      <c r="Y682" s="197"/>
      <c r="Z682" s="197"/>
      <c r="AA682" s="197"/>
      <c r="AB682" s="197"/>
      <c r="AC682" s="197"/>
      <c r="AD682" s="197"/>
      <c r="AE682" s="197"/>
      <c r="AF682" s="197"/>
      <c r="AG682" s="197"/>
      <c r="AH682" s="197"/>
      <c r="AI682" s="197"/>
      <c r="AJ682" s="197"/>
      <c r="AK682" s="197"/>
      <c r="AL682" s="197"/>
      <c r="AM682" s="197"/>
      <c r="AN682" s="197"/>
      <c r="AO682" s="197"/>
      <c r="AP682" s="197"/>
      <c r="AQ682" s="197"/>
      <c r="AR682" s="197"/>
      <c r="AS682" s="197"/>
      <c r="AT682" s="197"/>
      <c r="AU682" s="197"/>
      <c r="AV682" s="197"/>
      <c r="AW682" s="197"/>
      <c r="AX682" s="197"/>
      <c r="AY682" s="197"/>
      <c r="AZ682" s="197"/>
      <c r="BA682" s="197"/>
      <c r="BB682" s="197"/>
      <c r="BC682" s="197"/>
      <c r="BD682" s="197"/>
      <c r="BE682" s="197"/>
      <c r="BF682" s="197"/>
      <c r="BG682" s="197"/>
      <c r="BH682" s="197"/>
      <c r="BI682" s="197"/>
      <c r="BJ682" s="197"/>
      <c r="BK682" s="197"/>
      <c r="BL682" s="197"/>
      <c r="BM682" s="198">
        <v>34</v>
      </c>
    </row>
    <row r="683" spans="1:65">
      <c r="A683" s="30"/>
      <c r="B683" s="3" t="s">
        <v>74</v>
      </c>
      <c r="C683" s="29"/>
      <c r="D683" s="13">
        <v>0</v>
      </c>
      <c r="E683" s="14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0"/>
    </row>
    <row r="684" spans="1:65">
      <c r="A684" s="30"/>
      <c r="B684" s="3" t="s">
        <v>195</v>
      </c>
      <c r="C684" s="29"/>
      <c r="D684" s="13">
        <v>0</v>
      </c>
      <c r="E684" s="14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0"/>
    </row>
    <row r="685" spans="1:65">
      <c r="A685" s="30"/>
      <c r="B685" s="45" t="s">
        <v>196</v>
      </c>
      <c r="C685" s="46"/>
      <c r="D685" s="44" t="s">
        <v>197</v>
      </c>
      <c r="E685" s="14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0"/>
    </row>
    <row r="686" spans="1:65">
      <c r="B686" s="31"/>
      <c r="C686" s="20"/>
      <c r="D686" s="20"/>
      <c r="BM686" s="50"/>
    </row>
    <row r="687" spans="1:65" ht="15">
      <c r="B687" s="8" t="s">
        <v>350</v>
      </c>
      <c r="BM687" s="28" t="s">
        <v>209</v>
      </c>
    </row>
    <row r="688" spans="1:65" ht="15">
      <c r="A688" s="25" t="s">
        <v>44</v>
      </c>
      <c r="B688" s="18" t="s">
        <v>95</v>
      </c>
      <c r="C688" s="15" t="s">
        <v>96</v>
      </c>
      <c r="D688" s="16" t="s">
        <v>143</v>
      </c>
      <c r="E688" s="14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144</v>
      </c>
      <c r="C689" s="9" t="s">
        <v>144</v>
      </c>
      <c r="D689" s="141" t="s">
        <v>198</v>
      </c>
      <c r="E689" s="14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211</v>
      </c>
      <c r="E690" s="14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4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195">
        <v>223</v>
      </c>
      <c r="E692" s="196"/>
      <c r="F692" s="197"/>
      <c r="G692" s="197"/>
      <c r="H692" s="197"/>
      <c r="I692" s="197"/>
      <c r="J692" s="197"/>
      <c r="K692" s="197"/>
      <c r="L692" s="197"/>
      <c r="M692" s="197"/>
      <c r="N692" s="197"/>
      <c r="O692" s="197"/>
      <c r="P692" s="197"/>
      <c r="Q692" s="197"/>
      <c r="R692" s="197"/>
      <c r="S692" s="197"/>
      <c r="T692" s="197"/>
      <c r="U692" s="197"/>
      <c r="V692" s="197"/>
      <c r="W692" s="197"/>
      <c r="X692" s="197"/>
      <c r="Y692" s="197"/>
      <c r="Z692" s="197"/>
      <c r="AA692" s="197"/>
      <c r="AB692" s="197"/>
      <c r="AC692" s="197"/>
      <c r="AD692" s="197"/>
      <c r="AE692" s="197"/>
      <c r="AF692" s="197"/>
      <c r="AG692" s="197"/>
      <c r="AH692" s="197"/>
      <c r="AI692" s="197"/>
      <c r="AJ692" s="197"/>
      <c r="AK692" s="197"/>
      <c r="AL692" s="197"/>
      <c r="AM692" s="197"/>
      <c r="AN692" s="197"/>
      <c r="AO692" s="197"/>
      <c r="AP692" s="197"/>
      <c r="AQ692" s="197"/>
      <c r="AR692" s="197"/>
      <c r="AS692" s="197"/>
      <c r="AT692" s="197"/>
      <c r="AU692" s="197"/>
      <c r="AV692" s="197"/>
      <c r="AW692" s="197"/>
      <c r="AX692" s="197"/>
      <c r="AY692" s="197"/>
      <c r="AZ692" s="197"/>
      <c r="BA692" s="197"/>
      <c r="BB692" s="197"/>
      <c r="BC692" s="197"/>
      <c r="BD692" s="197"/>
      <c r="BE692" s="197"/>
      <c r="BF692" s="197"/>
      <c r="BG692" s="197"/>
      <c r="BH692" s="197"/>
      <c r="BI692" s="197"/>
      <c r="BJ692" s="197"/>
      <c r="BK692" s="197"/>
      <c r="BL692" s="197"/>
      <c r="BM692" s="198">
        <v>1</v>
      </c>
    </row>
    <row r="693" spans="1:65">
      <c r="A693" s="30"/>
      <c r="B693" s="19">
        <v>1</v>
      </c>
      <c r="C693" s="9">
        <v>2</v>
      </c>
      <c r="D693" s="199">
        <v>224</v>
      </c>
      <c r="E693" s="196"/>
      <c r="F693" s="197"/>
      <c r="G693" s="197"/>
      <c r="H693" s="197"/>
      <c r="I693" s="197"/>
      <c r="J693" s="197"/>
      <c r="K693" s="197"/>
      <c r="L693" s="197"/>
      <c r="M693" s="197"/>
      <c r="N693" s="197"/>
      <c r="O693" s="197"/>
      <c r="P693" s="197"/>
      <c r="Q693" s="197"/>
      <c r="R693" s="197"/>
      <c r="S693" s="197"/>
      <c r="T693" s="197"/>
      <c r="U693" s="197"/>
      <c r="V693" s="197"/>
      <c r="W693" s="197"/>
      <c r="X693" s="197"/>
      <c r="Y693" s="197"/>
      <c r="Z693" s="197"/>
      <c r="AA693" s="197"/>
      <c r="AB693" s="197"/>
      <c r="AC693" s="197"/>
      <c r="AD693" s="197"/>
      <c r="AE693" s="197"/>
      <c r="AF693" s="197"/>
      <c r="AG693" s="197"/>
      <c r="AH693" s="197"/>
      <c r="AI693" s="197"/>
      <c r="AJ693" s="197"/>
      <c r="AK693" s="197"/>
      <c r="AL693" s="197"/>
      <c r="AM693" s="197"/>
      <c r="AN693" s="197"/>
      <c r="AO693" s="197"/>
      <c r="AP693" s="197"/>
      <c r="AQ693" s="197"/>
      <c r="AR693" s="197"/>
      <c r="AS693" s="197"/>
      <c r="AT693" s="197"/>
      <c r="AU693" s="197"/>
      <c r="AV693" s="197"/>
      <c r="AW693" s="197"/>
      <c r="AX693" s="197"/>
      <c r="AY693" s="197"/>
      <c r="AZ693" s="197"/>
      <c r="BA693" s="197"/>
      <c r="BB693" s="197"/>
      <c r="BC693" s="197"/>
      <c r="BD693" s="197"/>
      <c r="BE693" s="197"/>
      <c r="BF693" s="197"/>
      <c r="BG693" s="197"/>
      <c r="BH693" s="197"/>
      <c r="BI693" s="197"/>
      <c r="BJ693" s="197"/>
      <c r="BK693" s="197"/>
      <c r="BL693" s="197"/>
      <c r="BM693" s="198">
        <v>29</v>
      </c>
    </row>
    <row r="694" spans="1:65">
      <c r="A694" s="30"/>
      <c r="B694" s="20" t="s">
        <v>192</v>
      </c>
      <c r="C694" s="12"/>
      <c r="D694" s="200">
        <v>223.5</v>
      </c>
      <c r="E694" s="196"/>
      <c r="F694" s="197"/>
      <c r="G694" s="197"/>
      <c r="H694" s="197"/>
      <c r="I694" s="197"/>
      <c r="J694" s="197"/>
      <c r="K694" s="197"/>
      <c r="L694" s="197"/>
      <c r="M694" s="197"/>
      <c r="N694" s="197"/>
      <c r="O694" s="197"/>
      <c r="P694" s="197"/>
      <c r="Q694" s="197"/>
      <c r="R694" s="197"/>
      <c r="S694" s="197"/>
      <c r="T694" s="197"/>
      <c r="U694" s="197"/>
      <c r="V694" s="197"/>
      <c r="W694" s="197"/>
      <c r="X694" s="197"/>
      <c r="Y694" s="197"/>
      <c r="Z694" s="197"/>
      <c r="AA694" s="197"/>
      <c r="AB694" s="197"/>
      <c r="AC694" s="197"/>
      <c r="AD694" s="197"/>
      <c r="AE694" s="197"/>
      <c r="AF694" s="197"/>
      <c r="AG694" s="197"/>
      <c r="AH694" s="197"/>
      <c r="AI694" s="197"/>
      <c r="AJ694" s="197"/>
      <c r="AK694" s="197"/>
      <c r="AL694" s="197"/>
      <c r="AM694" s="197"/>
      <c r="AN694" s="197"/>
      <c r="AO694" s="197"/>
      <c r="AP694" s="197"/>
      <c r="AQ694" s="197"/>
      <c r="AR694" s="197"/>
      <c r="AS694" s="197"/>
      <c r="AT694" s="197"/>
      <c r="AU694" s="197"/>
      <c r="AV694" s="197"/>
      <c r="AW694" s="197"/>
      <c r="AX694" s="197"/>
      <c r="AY694" s="197"/>
      <c r="AZ694" s="197"/>
      <c r="BA694" s="197"/>
      <c r="BB694" s="197"/>
      <c r="BC694" s="197"/>
      <c r="BD694" s="197"/>
      <c r="BE694" s="197"/>
      <c r="BF694" s="197"/>
      <c r="BG694" s="197"/>
      <c r="BH694" s="197"/>
      <c r="BI694" s="197"/>
      <c r="BJ694" s="197"/>
      <c r="BK694" s="197"/>
      <c r="BL694" s="197"/>
      <c r="BM694" s="198">
        <v>16</v>
      </c>
    </row>
    <row r="695" spans="1:65">
      <c r="A695" s="30"/>
      <c r="B695" s="3" t="s">
        <v>193</v>
      </c>
      <c r="C695" s="29"/>
      <c r="D695" s="199">
        <v>223.5</v>
      </c>
      <c r="E695" s="196"/>
      <c r="F695" s="197"/>
      <c r="G695" s="197"/>
      <c r="H695" s="197"/>
      <c r="I695" s="197"/>
      <c r="J695" s="197"/>
      <c r="K695" s="197"/>
      <c r="L695" s="197"/>
      <c r="M695" s="197"/>
      <c r="N695" s="197"/>
      <c r="O695" s="197"/>
      <c r="P695" s="197"/>
      <c r="Q695" s="197"/>
      <c r="R695" s="197"/>
      <c r="S695" s="197"/>
      <c r="T695" s="197"/>
      <c r="U695" s="197"/>
      <c r="V695" s="197"/>
      <c r="W695" s="197"/>
      <c r="X695" s="197"/>
      <c r="Y695" s="197"/>
      <c r="Z695" s="197"/>
      <c r="AA695" s="197"/>
      <c r="AB695" s="197"/>
      <c r="AC695" s="197"/>
      <c r="AD695" s="197"/>
      <c r="AE695" s="197"/>
      <c r="AF695" s="197"/>
      <c r="AG695" s="197"/>
      <c r="AH695" s="197"/>
      <c r="AI695" s="197"/>
      <c r="AJ695" s="197"/>
      <c r="AK695" s="197"/>
      <c r="AL695" s="197"/>
      <c r="AM695" s="197"/>
      <c r="AN695" s="197"/>
      <c r="AO695" s="197"/>
      <c r="AP695" s="197"/>
      <c r="AQ695" s="197"/>
      <c r="AR695" s="197"/>
      <c r="AS695" s="197"/>
      <c r="AT695" s="197"/>
      <c r="AU695" s="197"/>
      <c r="AV695" s="197"/>
      <c r="AW695" s="197"/>
      <c r="AX695" s="197"/>
      <c r="AY695" s="197"/>
      <c r="AZ695" s="197"/>
      <c r="BA695" s="197"/>
      <c r="BB695" s="197"/>
      <c r="BC695" s="197"/>
      <c r="BD695" s="197"/>
      <c r="BE695" s="197"/>
      <c r="BF695" s="197"/>
      <c r="BG695" s="197"/>
      <c r="BH695" s="197"/>
      <c r="BI695" s="197"/>
      <c r="BJ695" s="197"/>
      <c r="BK695" s="197"/>
      <c r="BL695" s="197"/>
      <c r="BM695" s="198">
        <v>223.5</v>
      </c>
    </row>
    <row r="696" spans="1:65">
      <c r="A696" s="30"/>
      <c r="B696" s="3" t="s">
        <v>194</v>
      </c>
      <c r="C696" s="29"/>
      <c r="D696" s="199">
        <v>0.70710678118654757</v>
      </c>
      <c r="E696" s="196"/>
      <c r="F696" s="197"/>
      <c r="G696" s="197"/>
      <c r="H696" s="197"/>
      <c r="I696" s="197"/>
      <c r="J696" s="197"/>
      <c r="K696" s="197"/>
      <c r="L696" s="197"/>
      <c r="M696" s="197"/>
      <c r="N696" s="197"/>
      <c r="O696" s="197"/>
      <c r="P696" s="197"/>
      <c r="Q696" s="197"/>
      <c r="R696" s="197"/>
      <c r="S696" s="197"/>
      <c r="T696" s="197"/>
      <c r="U696" s="197"/>
      <c r="V696" s="197"/>
      <c r="W696" s="197"/>
      <c r="X696" s="197"/>
      <c r="Y696" s="197"/>
      <c r="Z696" s="197"/>
      <c r="AA696" s="197"/>
      <c r="AB696" s="197"/>
      <c r="AC696" s="197"/>
      <c r="AD696" s="197"/>
      <c r="AE696" s="197"/>
      <c r="AF696" s="197"/>
      <c r="AG696" s="197"/>
      <c r="AH696" s="197"/>
      <c r="AI696" s="197"/>
      <c r="AJ696" s="197"/>
      <c r="AK696" s="197"/>
      <c r="AL696" s="197"/>
      <c r="AM696" s="197"/>
      <c r="AN696" s="197"/>
      <c r="AO696" s="197"/>
      <c r="AP696" s="197"/>
      <c r="AQ696" s="197"/>
      <c r="AR696" s="197"/>
      <c r="AS696" s="197"/>
      <c r="AT696" s="197"/>
      <c r="AU696" s="197"/>
      <c r="AV696" s="197"/>
      <c r="AW696" s="197"/>
      <c r="AX696" s="197"/>
      <c r="AY696" s="197"/>
      <c r="AZ696" s="197"/>
      <c r="BA696" s="197"/>
      <c r="BB696" s="197"/>
      <c r="BC696" s="197"/>
      <c r="BD696" s="197"/>
      <c r="BE696" s="197"/>
      <c r="BF696" s="197"/>
      <c r="BG696" s="197"/>
      <c r="BH696" s="197"/>
      <c r="BI696" s="197"/>
      <c r="BJ696" s="197"/>
      <c r="BK696" s="197"/>
      <c r="BL696" s="197"/>
      <c r="BM696" s="198">
        <v>35</v>
      </c>
    </row>
    <row r="697" spans="1:65">
      <c r="A697" s="30"/>
      <c r="B697" s="3" t="s">
        <v>74</v>
      </c>
      <c r="C697" s="29"/>
      <c r="D697" s="13">
        <v>3.1637887301411522E-3</v>
      </c>
      <c r="E697" s="14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0"/>
    </row>
    <row r="698" spans="1:65">
      <c r="A698" s="30"/>
      <c r="B698" s="3" t="s">
        <v>195</v>
      </c>
      <c r="C698" s="29"/>
      <c r="D698" s="13">
        <v>0</v>
      </c>
      <c r="E698" s="14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0"/>
    </row>
    <row r="699" spans="1:65">
      <c r="A699" s="30"/>
      <c r="B699" s="45" t="s">
        <v>196</v>
      </c>
      <c r="C699" s="46"/>
      <c r="D699" s="44" t="s">
        <v>197</v>
      </c>
      <c r="E699" s="14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0"/>
    </row>
    <row r="700" spans="1:65">
      <c r="B700" s="31"/>
      <c r="C700" s="20"/>
      <c r="D700" s="20"/>
      <c r="BM700" s="50"/>
    </row>
    <row r="701" spans="1:65">
      <c r="BM701" s="50"/>
    </row>
    <row r="702" spans="1:65">
      <c r="BM702" s="50"/>
    </row>
    <row r="703" spans="1:65">
      <c r="BM703" s="50"/>
    </row>
    <row r="704" spans="1:65">
      <c r="BM704" s="50"/>
    </row>
    <row r="705" spans="65:65">
      <c r="BM705" s="50"/>
    </row>
    <row r="706" spans="65:65">
      <c r="BM706" s="50"/>
    </row>
    <row r="707" spans="65:65">
      <c r="BM707" s="50"/>
    </row>
    <row r="708" spans="65:65">
      <c r="BM708" s="50"/>
    </row>
    <row r="709" spans="65:65">
      <c r="BM709" s="50"/>
    </row>
    <row r="710" spans="65:65">
      <c r="BM710" s="50"/>
    </row>
    <row r="711" spans="65:65">
      <c r="BM711" s="50"/>
    </row>
    <row r="712" spans="65:65">
      <c r="BM712" s="50"/>
    </row>
    <row r="713" spans="65:65">
      <c r="BM713" s="50"/>
    </row>
    <row r="714" spans="65:65">
      <c r="BM714" s="50"/>
    </row>
    <row r="715" spans="65:65">
      <c r="BM715" s="50"/>
    </row>
    <row r="716" spans="65:65">
      <c r="BM716" s="50"/>
    </row>
    <row r="717" spans="65:65">
      <c r="BM717" s="50"/>
    </row>
    <row r="718" spans="65:65">
      <c r="BM718" s="50"/>
    </row>
    <row r="719" spans="65:65">
      <c r="BM719" s="50"/>
    </row>
    <row r="720" spans="65:65">
      <c r="BM720" s="50"/>
    </row>
    <row r="721" spans="65:65">
      <c r="BM721" s="50"/>
    </row>
    <row r="722" spans="65:65">
      <c r="BM722" s="50"/>
    </row>
    <row r="723" spans="65:65">
      <c r="BM723" s="50"/>
    </row>
    <row r="724" spans="65:65">
      <c r="BM724" s="50"/>
    </row>
    <row r="725" spans="65:65">
      <c r="BM725" s="50"/>
    </row>
    <row r="726" spans="65:65">
      <c r="BM726" s="50"/>
    </row>
    <row r="727" spans="65:65">
      <c r="BM727" s="50"/>
    </row>
    <row r="728" spans="65:65">
      <c r="BM728" s="50"/>
    </row>
    <row r="729" spans="65:65">
      <c r="BM729" s="50"/>
    </row>
    <row r="730" spans="65:65">
      <c r="BM730" s="50"/>
    </row>
    <row r="731" spans="65:65">
      <c r="BM731" s="50"/>
    </row>
    <row r="732" spans="65:65">
      <c r="BM732" s="50"/>
    </row>
    <row r="733" spans="65:65">
      <c r="BM733" s="50"/>
    </row>
    <row r="734" spans="65:65">
      <c r="BM734" s="50"/>
    </row>
    <row r="735" spans="65:65">
      <c r="BM735" s="50"/>
    </row>
    <row r="736" spans="65:65">
      <c r="BM736" s="50"/>
    </row>
    <row r="737" spans="65:65">
      <c r="BM737" s="50"/>
    </row>
    <row r="738" spans="65:65">
      <c r="BM738" s="50"/>
    </row>
    <row r="739" spans="65:65">
      <c r="BM739" s="50"/>
    </row>
    <row r="740" spans="65:65">
      <c r="BM740" s="50"/>
    </row>
    <row r="741" spans="65:65">
      <c r="BM741" s="50"/>
    </row>
    <row r="742" spans="65:65">
      <c r="BM742" s="50"/>
    </row>
    <row r="743" spans="65:65">
      <c r="BM743" s="50"/>
    </row>
    <row r="744" spans="65:65">
      <c r="BM744" s="50"/>
    </row>
    <row r="745" spans="65:65">
      <c r="BM745" s="50"/>
    </row>
    <row r="746" spans="65:65">
      <c r="BM746" s="50"/>
    </row>
    <row r="747" spans="65:65">
      <c r="BM747" s="50"/>
    </row>
    <row r="748" spans="65:65">
      <c r="BM748" s="50"/>
    </row>
    <row r="749" spans="65:65">
      <c r="BM749" s="50"/>
    </row>
    <row r="750" spans="65:65">
      <c r="BM750" s="50"/>
    </row>
    <row r="751" spans="65:65">
      <c r="BM751" s="50"/>
    </row>
    <row r="752" spans="65:65">
      <c r="BM752" s="50"/>
    </row>
    <row r="753" spans="65:65">
      <c r="BM753" s="51"/>
    </row>
    <row r="754" spans="65:65">
      <c r="BM754" s="52"/>
    </row>
    <row r="755" spans="65:65">
      <c r="BM755" s="52"/>
    </row>
    <row r="756" spans="65:65">
      <c r="BM756" s="52"/>
    </row>
    <row r="757" spans="65:65">
      <c r="BM757" s="52"/>
    </row>
    <row r="758" spans="65:65">
      <c r="BM758" s="52"/>
    </row>
    <row r="759" spans="65:65">
      <c r="BM759" s="52"/>
    </row>
    <row r="760" spans="65:65">
      <c r="BM760" s="52"/>
    </row>
    <row r="761" spans="65:65">
      <c r="BM761" s="52"/>
    </row>
    <row r="762" spans="65:65">
      <c r="BM762" s="52"/>
    </row>
    <row r="763" spans="65:65">
      <c r="BM763" s="52"/>
    </row>
    <row r="764" spans="65:65">
      <c r="BM764" s="52"/>
    </row>
    <row r="765" spans="65:65">
      <c r="BM765" s="52"/>
    </row>
    <row r="766" spans="65:65">
      <c r="BM766" s="52"/>
    </row>
    <row r="767" spans="65:65">
      <c r="BM767" s="52"/>
    </row>
    <row r="768" spans="65:65">
      <c r="BM768" s="52"/>
    </row>
    <row r="769" spans="65:65">
      <c r="BM769" s="52"/>
    </row>
    <row r="770" spans="65:65">
      <c r="BM770" s="52"/>
    </row>
    <row r="771" spans="65:65">
      <c r="BM771" s="52"/>
    </row>
    <row r="772" spans="65:65">
      <c r="BM772" s="52"/>
    </row>
    <row r="773" spans="65:65">
      <c r="BM773" s="52"/>
    </row>
    <row r="774" spans="65:65">
      <c r="BM774" s="52"/>
    </row>
    <row r="775" spans="65:65">
      <c r="BM775" s="52"/>
    </row>
    <row r="776" spans="65:65">
      <c r="BM776" s="52"/>
    </row>
    <row r="777" spans="65:65">
      <c r="BM777" s="52"/>
    </row>
    <row r="778" spans="65:65">
      <c r="BM778" s="52"/>
    </row>
    <row r="779" spans="65:65">
      <c r="BM779" s="52"/>
    </row>
    <row r="780" spans="65:65">
      <c r="BM780" s="52"/>
    </row>
    <row r="781" spans="65:65">
      <c r="BM781" s="52"/>
    </row>
    <row r="782" spans="65:65">
      <c r="BM782" s="52"/>
    </row>
    <row r="783" spans="65:65">
      <c r="BM783" s="52"/>
    </row>
    <row r="784" spans="65:65">
      <c r="BM784" s="52"/>
    </row>
    <row r="785" spans="65:65">
      <c r="BM785" s="52"/>
    </row>
    <row r="786" spans="65:65">
      <c r="BM786" s="52"/>
    </row>
    <row r="787" spans="65:65">
      <c r="BM787" s="52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2" priority="150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">
    <cfRule type="expression" dxfId="1" priority="148" stopIfTrue="1">
      <formula>AND(ISBLANK(INDIRECT(Anlyt_LabRefLastCol)),ISBLANK(INDIRECT(Anlyt_LabRefThisCol)))</formula>
    </cfRule>
    <cfRule type="expression" dxfId="0" priority="14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4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69" customWidth="1" collapsed="1"/>
    <col min="2" max="2" width="10.85546875" style="69" customWidth="1"/>
    <col min="3" max="3" width="7.42578125" style="69" customWidth="1"/>
    <col min="4" max="5" width="10.85546875" style="69" customWidth="1"/>
    <col min="6" max="6" width="7.42578125" style="69" customWidth="1"/>
    <col min="7" max="8" width="10.85546875" style="69" customWidth="1"/>
    <col min="9" max="9" width="7.42578125" style="69" customWidth="1"/>
    <col min="10" max="11" width="10.85546875" style="69" customWidth="1"/>
    <col min="12" max="16384" width="9.140625" style="69"/>
  </cols>
  <sheetData>
    <row r="1" spans="1:11" s="8" customFormat="1" ht="23.25" customHeight="1">
      <c r="A1" s="69"/>
      <c r="B1" s="34" t="s">
        <v>355</v>
      </c>
      <c r="C1" s="6"/>
      <c r="D1" s="6"/>
      <c r="E1" s="6"/>
      <c r="F1" s="6"/>
      <c r="G1" s="6"/>
      <c r="H1" s="6"/>
      <c r="I1" s="6"/>
      <c r="J1" s="6"/>
      <c r="K1" s="71"/>
    </row>
    <row r="2" spans="1:11" s="8" customFormat="1" ht="24.75" customHeight="1">
      <c r="A2" s="69"/>
      <c r="B2" s="72" t="s">
        <v>2</v>
      </c>
      <c r="C2" s="152" t="s">
        <v>45</v>
      </c>
      <c r="D2" s="153" t="s">
        <v>46</v>
      </c>
      <c r="E2" s="72" t="s">
        <v>2</v>
      </c>
      <c r="F2" s="154" t="s">
        <v>45</v>
      </c>
      <c r="G2" s="73" t="s">
        <v>46</v>
      </c>
      <c r="H2" s="74" t="s">
        <v>2</v>
      </c>
      <c r="I2" s="154" t="s">
        <v>45</v>
      </c>
      <c r="J2" s="73" t="s">
        <v>46</v>
      </c>
      <c r="K2" s="69"/>
    </row>
    <row r="3" spans="1:11" ht="15.75" customHeight="1">
      <c r="A3" s="70"/>
      <c r="B3" s="156" t="s">
        <v>115</v>
      </c>
      <c r="C3" s="155"/>
      <c r="D3" s="157"/>
      <c r="E3" s="155"/>
      <c r="F3" s="155"/>
      <c r="G3" s="158"/>
      <c r="H3" s="155"/>
      <c r="I3" s="155"/>
      <c r="J3" s="159"/>
    </row>
    <row r="4" spans="1:11" ht="15.75" customHeight="1">
      <c r="A4" s="70"/>
      <c r="B4" s="161" t="s">
        <v>259</v>
      </c>
      <c r="C4" s="150" t="s">
        <v>1</v>
      </c>
      <c r="D4" s="36">
        <v>12.484999999999999</v>
      </c>
      <c r="E4" s="161" t="s">
        <v>260</v>
      </c>
      <c r="F4" s="150" t="s">
        <v>1</v>
      </c>
      <c r="G4" s="160">
        <v>7.55</v>
      </c>
      <c r="H4" s="162" t="s">
        <v>261</v>
      </c>
      <c r="I4" s="150" t="s">
        <v>1</v>
      </c>
      <c r="J4" s="160">
        <v>65.405000000000001</v>
      </c>
    </row>
    <row r="5" spans="1:11" ht="15.75" customHeight="1">
      <c r="A5" s="70"/>
      <c r="B5" s="161" t="s">
        <v>7</v>
      </c>
      <c r="C5" s="150" t="s">
        <v>3</v>
      </c>
      <c r="D5" s="36" t="s">
        <v>83</v>
      </c>
      <c r="E5" s="161" t="s">
        <v>262</v>
      </c>
      <c r="F5" s="150" t="s">
        <v>1</v>
      </c>
      <c r="G5" s="160">
        <v>1.87</v>
      </c>
      <c r="H5" s="162" t="s">
        <v>15</v>
      </c>
      <c r="I5" s="150" t="s">
        <v>3</v>
      </c>
      <c r="J5" s="160">
        <v>7.5</v>
      </c>
    </row>
    <row r="6" spans="1:11" ht="15.75" customHeight="1">
      <c r="A6" s="70"/>
      <c r="B6" s="161" t="s">
        <v>91</v>
      </c>
      <c r="C6" s="150" t="s">
        <v>3</v>
      </c>
      <c r="D6" s="163">
        <v>580</v>
      </c>
      <c r="E6" s="161" t="s">
        <v>92</v>
      </c>
      <c r="F6" s="150" t="s">
        <v>1</v>
      </c>
      <c r="G6" s="160">
        <v>4.1349999999999998</v>
      </c>
      <c r="H6" s="162" t="s">
        <v>263</v>
      </c>
      <c r="I6" s="150" t="s">
        <v>1</v>
      </c>
      <c r="J6" s="164">
        <v>0.29749999999999999</v>
      </c>
    </row>
    <row r="7" spans="1:11" ht="15.75" customHeight="1">
      <c r="A7" s="70"/>
      <c r="B7" s="161" t="s">
        <v>88</v>
      </c>
      <c r="C7" s="150" t="s">
        <v>1</v>
      </c>
      <c r="D7" s="36">
        <v>4.0949999999999998</v>
      </c>
      <c r="E7" s="161" t="s">
        <v>93</v>
      </c>
      <c r="F7" s="150" t="s">
        <v>1</v>
      </c>
      <c r="G7" s="164">
        <v>8.2500000000000004E-2</v>
      </c>
      <c r="H7" s="162" t="s">
        <v>138</v>
      </c>
      <c r="I7" s="150" t="s">
        <v>3</v>
      </c>
      <c r="J7" s="37">
        <v>250</v>
      </c>
    </row>
    <row r="8" spans="1:11" ht="15.75" customHeight="1">
      <c r="A8" s="70"/>
      <c r="B8" s="161" t="s">
        <v>139</v>
      </c>
      <c r="C8" s="150" t="s">
        <v>3</v>
      </c>
      <c r="D8" s="165">
        <v>15</v>
      </c>
      <c r="E8" s="161" t="s">
        <v>264</v>
      </c>
      <c r="F8" s="150" t="s">
        <v>1</v>
      </c>
      <c r="G8" s="160">
        <v>1.78</v>
      </c>
      <c r="H8" s="162" t="s">
        <v>265</v>
      </c>
      <c r="I8" s="150" t="s">
        <v>1</v>
      </c>
      <c r="J8" s="160">
        <v>1.157</v>
      </c>
    </row>
    <row r="9" spans="1:11" ht="15.75" customHeight="1">
      <c r="A9" s="70"/>
      <c r="B9" s="161" t="s">
        <v>24</v>
      </c>
      <c r="C9" s="150" t="s">
        <v>3</v>
      </c>
      <c r="D9" s="165">
        <v>30</v>
      </c>
      <c r="E9" s="161" t="s">
        <v>33</v>
      </c>
      <c r="F9" s="150" t="s">
        <v>3</v>
      </c>
      <c r="G9" s="37">
        <v>110</v>
      </c>
      <c r="H9" s="162" t="s">
        <v>266</v>
      </c>
      <c r="I9" s="150" t="s">
        <v>3</v>
      </c>
      <c r="J9" s="37">
        <v>235</v>
      </c>
    </row>
    <row r="10" spans="1:11" ht="15.75" customHeight="1">
      <c r="A10" s="70"/>
      <c r="B10" s="161" t="s">
        <v>267</v>
      </c>
      <c r="C10" s="150" t="s">
        <v>3</v>
      </c>
      <c r="D10" s="163">
        <v>270</v>
      </c>
      <c r="E10" s="161" t="s">
        <v>268</v>
      </c>
      <c r="F10" s="150" t="s">
        <v>1</v>
      </c>
      <c r="G10" s="164">
        <v>0.2155</v>
      </c>
      <c r="H10" s="162" t="s">
        <v>43</v>
      </c>
      <c r="I10" s="150" t="s">
        <v>3</v>
      </c>
      <c r="J10" s="37">
        <v>100</v>
      </c>
    </row>
    <row r="11" spans="1:11" ht="15.75" customHeight="1">
      <c r="A11" s="70"/>
      <c r="B11" s="161" t="s">
        <v>0</v>
      </c>
      <c r="C11" s="150" t="s">
        <v>3</v>
      </c>
      <c r="D11" s="165">
        <v>45</v>
      </c>
      <c r="E11" s="161" t="s">
        <v>36</v>
      </c>
      <c r="F11" s="150" t="s">
        <v>3</v>
      </c>
      <c r="G11" s="38">
        <v>20</v>
      </c>
      <c r="H11" s="162" t="s">
        <v>269</v>
      </c>
      <c r="I11" s="150" t="s">
        <v>3</v>
      </c>
      <c r="J11" s="37">
        <v>315</v>
      </c>
    </row>
    <row r="12" spans="1:11" ht="15.75" customHeight="1">
      <c r="A12" s="70"/>
      <c r="B12" s="156" t="s">
        <v>117</v>
      </c>
      <c r="C12" s="155"/>
      <c r="D12" s="157"/>
      <c r="E12" s="155"/>
      <c r="F12" s="155"/>
      <c r="G12" s="158"/>
      <c r="H12" s="155"/>
      <c r="I12" s="155"/>
      <c r="J12" s="159"/>
    </row>
    <row r="13" spans="1:11" ht="15.75" customHeight="1">
      <c r="A13" s="70"/>
      <c r="B13" s="161" t="s">
        <v>270</v>
      </c>
      <c r="C13" s="150" t="s">
        <v>1</v>
      </c>
      <c r="D13" s="166">
        <v>0.74</v>
      </c>
      <c r="E13" s="35" t="s">
        <v>351</v>
      </c>
      <c r="F13" s="150" t="s">
        <v>351</v>
      </c>
      <c r="G13" s="38" t="s">
        <v>351</v>
      </c>
      <c r="H13" s="7" t="s">
        <v>351</v>
      </c>
      <c r="I13" s="150" t="s">
        <v>351</v>
      </c>
      <c r="J13" s="37" t="s">
        <v>351</v>
      </c>
    </row>
    <row r="14" spans="1:11" ht="15.75" customHeight="1">
      <c r="A14" s="70"/>
      <c r="B14" s="156" t="s">
        <v>116</v>
      </c>
      <c r="C14" s="155"/>
      <c r="D14" s="157"/>
      <c r="E14" s="155"/>
      <c r="F14" s="155"/>
      <c r="G14" s="158"/>
      <c r="H14" s="155"/>
      <c r="I14" s="155"/>
      <c r="J14" s="159"/>
    </row>
    <row r="15" spans="1:11" ht="15.75" customHeight="1">
      <c r="A15" s="70"/>
      <c r="B15" s="161" t="s">
        <v>94</v>
      </c>
      <c r="C15" s="150" t="s">
        <v>1</v>
      </c>
      <c r="D15" s="166">
        <v>4.4999999999999998E-2</v>
      </c>
      <c r="E15" s="161" t="s">
        <v>50</v>
      </c>
      <c r="F15" s="150" t="s">
        <v>1</v>
      </c>
      <c r="G15" s="164">
        <v>0.12</v>
      </c>
      <c r="H15" s="7" t="s">
        <v>351</v>
      </c>
      <c r="I15" s="150" t="s">
        <v>351</v>
      </c>
      <c r="J15" s="37" t="s">
        <v>351</v>
      </c>
    </row>
    <row r="16" spans="1:11" ht="15.75" customHeight="1">
      <c r="A16" s="70"/>
      <c r="B16" s="156" t="s">
        <v>140</v>
      </c>
      <c r="C16" s="155"/>
      <c r="D16" s="157"/>
      <c r="E16" s="155"/>
      <c r="F16" s="155"/>
      <c r="G16" s="158"/>
      <c r="H16" s="155"/>
      <c r="I16" s="155"/>
      <c r="J16" s="159"/>
    </row>
    <row r="17" spans="1:10" ht="15.75" customHeight="1">
      <c r="A17" s="70"/>
      <c r="B17" s="161" t="s">
        <v>4</v>
      </c>
      <c r="C17" s="150" t="s">
        <v>3</v>
      </c>
      <c r="D17" s="166">
        <v>0.6</v>
      </c>
      <c r="E17" s="161" t="s">
        <v>8</v>
      </c>
      <c r="F17" s="150" t="s">
        <v>3</v>
      </c>
      <c r="G17" s="160">
        <v>6.22</v>
      </c>
      <c r="H17" s="162" t="s">
        <v>15</v>
      </c>
      <c r="I17" s="150" t="s">
        <v>3</v>
      </c>
      <c r="J17" s="160">
        <v>2.2000000000000002</v>
      </c>
    </row>
    <row r="18" spans="1:10" ht="15.75" customHeight="1">
      <c r="A18" s="70"/>
      <c r="B18" s="161" t="s">
        <v>7</v>
      </c>
      <c r="C18" s="150" t="s">
        <v>3</v>
      </c>
      <c r="D18" s="36">
        <v>3.7</v>
      </c>
      <c r="E18" s="161" t="s">
        <v>11</v>
      </c>
      <c r="F18" s="150" t="s">
        <v>3</v>
      </c>
      <c r="G18" s="160">
        <v>0.99</v>
      </c>
      <c r="H18" s="162" t="s">
        <v>18</v>
      </c>
      <c r="I18" s="150" t="s">
        <v>3</v>
      </c>
      <c r="J18" s="37">
        <v>202.5</v>
      </c>
    </row>
    <row r="19" spans="1:10" ht="15.75" customHeight="1">
      <c r="A19" s="70"/>
      <c r="B19" s="161" t="s">
        <v>10</v>
      </c>
      <c r="C19" s="150" t="s">
        <v>3</v>
      </c>
      <c r="D19" s="163">
        <v>512.5</v>
      </c>
      <c r="E19" s="161" t="s">
        <v>14</v>
      </c>
      <c r="F19" s="150" t="s">
        <v>3</v>
      </c>
      <c r="G19" s="164">
        <v>3.7499999999999999E-2</v>
      </c>
      <c r="H19" s="162" t="s">
        <v>20</v>
      </c>
      <c r="I19" s="150" t="s">
        <v>3</v>
      </c>
      <c r="J19" s="160">
        <v>1.1100000000000001</v>
      </c>
    </row>
    <row r="20" spans="1:10" ht="15.75" customHeight="1">
      <c r="A20" s="70"/>
      <c r="B20" s="161" t="s">
        <v>13</v>
      </c>
      <c r="C20" s="150" t="s">
        <v>3</v>
      </c>
      <c r="D20" s="36">
        <v>1.6</v>
      </c>
      <c r="E20" s="161" t="s">
        <v>17</v>
      </c>
      <c r="F20" s="150" t="s">
        <v>3</v>
      </c>
      <c r="G20" s="38">
        <v>28.35</v>
      </c>
      <c r="H20" s="162" t="s">
        <v>23</v>
      </c>
      <c r="I20" s="150" t="s">
        <v>3</v>
      </c>
      <c r="J20" s="160">
        <v>0.85</v>
      </c>
    </row>
    <row r="21" spans="1:10" ht="15.75" customHeight="1">
      <c r="A21" s="70"/>
      <c r="B21" s="161" t="s">
        <v>16</v>
      </c>
      <c r="C21" s="150" t="s">
        <v>3</v>
      </c>
      <c r="D21" s="36">
        <v>0.15</v>
      </c>
      <c r="E21" s="161" t="s">
        <v>22</v>
      </c>
      <c r="F21" s="150" t="s">
        <v>3</v>
      </c>
      <c r="G21" s="160">
        <v>0.35</v>
      </c>
      <c r="H21" s="162" t="s">
        <v>26</v>
      </c>
      <c r="I21" s="150" t="s">
        <v>3</v>
      </c>
      <c r="J21" s="37" t="s">
        <v>84</v>
      </c>
    </row>
    <row r="22" spans="1:10" ht="15.75" customHeight="1">
      <c r="A22" s="70"/>
      <c r="B22" s="161" t="s">
        <v>19</v>
      </c>
      <c r="C22" s="150" t="s">
        <v>3</v>
      </c>
      <c r="D22" s="36" t="s">
        <v>89</v>
      </c>
      <c r="E22" s="161" t="s">
        <v>48</v>
      </c>
      <c r="F22" s="150" t="s">
        <v>1</v>
      </c>
      <c r="G22" s="164">
        <v>6.2600000000000003E-2</v>
      </c>
      <c r="H22" s="162" t="s">
        <v>29</v>
      </c>
      <c r="I22" s="150" t="s">
        <v>3</v>
      </c>
      <c r="J22" s="160">
        <v>9.09</v>
      </c>
    </row>
    <row r="23" spans="1:10" ht="15.75" customHeight="1">
      <c r="A23" s="70"/>
      <c r="B23" s="161" t="s">
        <v>21</v>
      </c>
      <c r="C23" s="150" t="s">
        <v>3</v>
      </c>
      <c r="D23" s="163">
        <v>56.5</v>
      </c>
      <c r="E23" s="161" t="s">
        <v>25</v>
      </c>
      <c r="F23" s="150" t="s">
        <v>3</v>
      </c>
      <c r="G23" s="160">
        <v>2.6</v>
      </c>
      <c r="H23" s="162" t="s">
        <v>51</v>
      </c>
      <c r="I23" s="150" t="s">
        <v>1</v>
      </c>
      <c r="J23" s="164">
        <v>0.6885</v>
      </c>
    </row>
    <row r="24" spans="1:10" ht="15.75" customHeight="1">
      <c r="A24" s="70"/>
      <c r="B24" s="161" t="s">
        <v>24</v>
      </c>
      <c r="C24" s="150" t="s">
        <v>3</v>
      </c>
      <c r="D24" s="165">
        <v>25.2</v>
      </c>
      <c r="E24" s="161" t="s">
        <v>28</v>
      </c>
      <c r="F24" s="150" t="s">
        <v>3</v>
      </c>
      <c r="G24" s="38">
        <v>16.100000000000001</v>
      </c>
      <c r="H24" s="162" t="s">
        <v>52</v>
      </c>
      <c r="I24" s="150" t="s">
        <v>3</v>
      </c>
      <c r="J24" s="160">
        <v>0.8</v>
      </c>
    </row>
    <row r="25" spans="1:10" ht="15.75" customHeight="1">
      <c r="A25" s="70"/>
      <c r="B25" s="161" t="s">
        <v>47</v>
      </c>
      <c r="C25" s="150" t="s">
        <v>3</v>
      </c>
      <c r="D25" s="163">
        <v>170</v>
      </c>
      <c r="E25" s="161" t="s">
        <v>30</v>
      </c>
      <c r="F25" s="150" t="s">
        <v>3</v>
      </c>
      <c r="G25" s="38">
        <v>27.75</v>
      </c>
      <c r="H25" s="162" t="s">
        <v>53</v>
      </c>
      <c r="I25" s="150" t="s">
        <v>3</v>
      </c>
      <c r="J25" s="160">
        <v>0.4</v>
      </c>
    </row>
    <row r="26" spans="1:10" ht="15.75" customHeight="1">
      <c r="A26" s="70"/>
      <c r="B26" s="161" t="s">
        <v>27</v>
      </c>
      <c r="C26" s="150" t="s">
        <v>3</v>
      </c>
      <c r="D26" s="36">
        <v>4.6950000000000003</v>
      </c>
      <c r="E26" s="161" t="s">
        <v>33</v>
      </c>
      <c r="F26" s="150" t="s">
        <v>3</v>
      </c>
      <c r="G26" s="37">
        <v>85</v>
      </c>
      <c r="H26" s="162" t="s">
        <v>31</v>
      </c>
      <c r="I26" s="150" t="s">
        <v>3</v>
      </c>
      <c r="J26" s="160">
        <v>2.0750000000000002</v>
      </c>
    </row>
    <row r="27" spans="1:10" ht="15.75" customHeight="1">
      <c r="A27" s="70"/>
      <c r="B27" s="161" t="s">
        <v>0</v>
      </c>
      <c r="C27" s="150" t="s">
        <v>3</v>
      </c>
      <c r="D27" s="165">
        <v>32</v>
      </c>
      <c r="E27" s="161" t="s">
        <v>36</v>
      </c>
      <c r="F27" s="150" t="s">
        <v>3</v>
      </c>
      <c r="G27" s="38">
        <v>11</v>
      </c>
      <c r="H27" s="162" t="s">
        <v>54</v>
      </c>
      <c r="I27" s="150" t="s">
        <v>3</v>
      </c>
      <c r="J27" s="37">
        <v>119</v>
      </c>
    </row>
    <row r="28" spans="1:10" ht="15.75" customHeight="1">
      <c r="A28" s="70"/>
      <c r="B28" s="161" t="s">
        <v>32</v>
      </c>
      <c r="C28" s="150" t="s">
        <v>3</v>
      </c>
      <c r="D28" s="36">
        <v>4.87</v>
      </c>
      <c r="E28" s="161" t="s">
        <v>39</v>
      </c>
      <c r="F28" s="150" t="s">
        <v>3</v>
      </c>
      <c r="G28" s="160">
        <v>7.1550000000000002</v>
      </c>
      <c r="H28" s="162" t="s">
        <v>34</v>
      </c>
      <c r="I28" s="150" t="s">
        <v>3</v>
      </c>
      <c r="J28" s="160">
        <v>1.9750000000000001</v>
      </c>
    </row>
    <row r="29" spans="1:10" ht="15.75" customHeight="1">
      <c r="A29" s="70"/>
      <c r="B29" s="161" t="s">
        <v>35</v>
      </c>
      <c r="C29" s="150" t="s">
        <v>3</v>
      </c>
      <c r="D29" s="36">
        <v>2.7050000000000001</v>
      </c>
      <c r="E29" s="161" t="s">
        <v>42</v>
      </c>
      <c r="F29" s="150" t="s">
        <v>3</v>
      </c>
      <c r="G29" s="37">
        <v>78.45</v>
      </c>
      <c r="H29" s="162" t="s">
        <v>37</v>
      </c>
      <c r="I29" s="150" t="s">
        <v>3</v>
      </c>
      <c r="J29" s="38">
        <v>25.15</v>
      </c>
    </row>
    <row r="30" spans="1:10" ht="15.75" customHeight="1">
      <c r="A30" s="70"/>
      <c r="B30" s="161" t="s">
        <v>38</v>
      </c>
      <c r="C30" s="150" t="s">
        <v>3</v>
      </c>
      <c r="D30" s="36">
        <v>1.34</v>
      </c>
      <c r="E30" s="161" t="s">
        <v>49</v>
      </c>
      <c r="F30" s="150" t="s">
        <v>3</v>
      </c>
      <c r="G30" s="38" t="s">
        <v>90</v>
      </c>
      <c r="H30" s="162" t="s">
        <v>40</v>
      </c>
      <c r="I30" s="150" t="s">
        <v>3</v>
      </c>
      <c r="J30" s="160">
        <v>2.585</v>
      </c>
    </row>
    <row r="31" spans="1:10" ht="15.75" customHeight="1">
      <c r="A31" s="70"/>
      <c r="B31" s="161" t="s">
        <v>41</v>
      </c>
      <c r="C31" s="150" t="s">
        <v>3</v>
      </c>
      <c r="D31" s="165">
        <v>16.55</v>
      </c>
      <c r="E31" s="161" t="s">
        <v>6</v>
      </c>
      <c r="F31" s="150" t="s">
        <v>3</v>
      </c>
      <c r="G31" s="160">
        <v>1</v>
      </c>
      <c r="H31" s="162" t="s">
        <v>43</v>
      </c>
      <c r="I31" s="150" t="s">
        <v>3</v>
      </c>
      <c r="J31" s="37">
        <v>85</v>
      </c>
    </row>
    <row r="32" spans="1:10" ht="15.75" customHeight="1">
      <c r="A32" s="70"/>
      <c r="B32" s="161" t="s">
        <v>5</v>
      </c>
      <c r="C32" s="150" t="s">
        <v>3</v>
      </c>
      <c r="D32" s="36">
        <v>5.2949999999999999</v>
      </c>
      <c r="E32" s="161" t="s">
        <v>9</v>
      </c>
      <c r="F32" s="150" t="s">
        <v>3</v>
      </c>
      <c r="G32" s="38">
        <v>14.8</v>
      </c>
      <c r="H32" s="162" t="s">
        <v>44</v>
      </c>
      <c r="I32" s="150" t="s">
        <v>3</v>
      </c>
      <c r="J32" s="37">
        <v>223.5</v>
      </c>
    </row>
    <row r="33" spans="1:10" ht="15.75" customHeight="1">
      <c r="A33" s="70"/>
      <c r="B33" s="171" t="s">
        <v>70</v>
      </c>
      <c r="C33" s="172" t="s">
        <v>3</v>
      </c>
      <c r="D33" s="173">
        <v>1.35</v>
      </c>
      <c r="E33" s="171" t="s">
        <v>12</v>
      </c>
      <c r="F33" s="172" t="s">
        <v>3</v>
      </c>
      <c r="G33" s="174">
        <v>5.875</v>
      </c>
      <c r="H33" s="175" t="s">
        <v>351</v>
      </c>
      <c r="I33" s="172" t="s">
        <v>351</v>
      </c>
      <c r="J33" s="176" t="s">
        <v>351</v>
      </c>
    </row>
    <row r="34" spans="1:10" ht="15.75" customHeight="1">
      <c r="B34" s="32" t="s">
        <v>358</v>
      </c>
    </row>
  </sheetData>
  <conditionalFormatting sqref="B3:J33">
    <cfRule type="expression" dxfId="21" priority="1">
      <formula>IF(IndVal_IsBlnkRow*IndVal_IsBlnkRowNext=1,TRUE,FALSE)</formula>
    </cfRule>
  </conditionalFormatting>
  <conditionalFormatting sqref="C3:C33 F3:F33 I3:I33">
    <cfRule type="expression" dxfId="20" priority="2">
      <formula>IndVal_LimitValDiffUOM</formula>
    </cfRule>
  </conditionalFormatting>
  <hyperlinks>
    <hyperlink ref="B4" location="'Fusion XRF'!$A$1" display="'Fusion XRF'!$A$1" xr:uid="{C13B6280-1379-4B42-B599-A2E61165A2AA}"/>
    <hyperlink ref="E4" location="'Fusion XRF'!$A$136" display="'Fusion XRF'!$A$136" xr:uid="{C65D966A-DFAB-44C8-B581-746AA3241C33}"/>
    <hyperlink ref="H4" location="'Fusion XRF'!$A$248" display="'Fusion XRF'!$A$248" xr:uid="{7E927F23-80D0-43F1-B437-B473DC1F65AD}"/>
    <hyperlink ref="B5" location="'Fusion XRF'!$A$15" display="'Fusion XRF'!$A$15" xr:uid="{ECCB7DDB-80DB-4AA6-AC6A-8D85DFA10D36}"/>
    <hyperlink ref="E5" location="'Fusion XRF'!$A$150" display="'Fusion XRF'!$A$150" xr:uid="{5FEF7EF9-7F6F-4040-8229-B74A2BCBAA73}"/>
    <hyperlink ref="H5" location="'Fusion XRF'!$A$262" display="'Fusion XRF'!$A$262" xr:uid="{60813035-22BE-46F4-8E23-7B67BBA34424}"/>
    <hyperlink ref="B6" location="'Fusion XRF'!$A$52" display="'Fusion XRF'!$A$52" xr:uid="{36C29D6B-BE4E-44B1-8743-4B3B201959C8}"/>
    <hyperlink ref="E6" location="'Fusion XRF'!$A$164" display="'Fusion XRF'!$A$164" xr:uid="{34BAC4DB-17A7-471C-9228-0C21B7A33292}"/>
    <hyperlink ref="H6" location="'Fusion XRF'!$A$276" display="'Fusion XRF'!$A$276" xr:uid="{F29B6FF8-6FC5-46A4-842F-21FAFCBB83F7}"/>
    <hyperlink ref="B7" location="'Fusion XRF'!$A$66" display="'Fusion XRF'!$A$66" xr:uid="{6CC1A9A7-4A92-421C-9D61-C5F69FAC8AD4}"/>
    <hyperlink ref="E7" location="'Fusion XRF'!$A$178" display="'Fusion XRF'!$A$178" xr:uid="{1E468746-3418-4470-8ECE-2311F51E4ADE}"/>
    <hyperlink ref="H7" location="'Fusion XRF'!$A$290" display="'Fusion XRF'!$A$290" xr:uid="{6C7912D2-C208-402F-B67E-1ABDBE75AC2B}"/>
    <hyperlink ref="B8" location="'Fusion XRF'!$A$80" display="'Fusion XRF'!$A$80" xr:uid="{F7CED56C-0B18-452E-9251-A428232B59D6}"/>
    <hyperlink ref="E8" location="'Fusion XRF'!$A$192" display="'Fusion XRF'!$A$192" xr:uid="{238CEE56-CE95-45B1-B666-A40C03DDB3D5}"/>
    <hyperlink ref="H8" location="'Fusion XRF'!$A$304" display="'Fusion XRF'!$A$304" xr:uid="{E2EEED8B-3284-431A-812E-5595654FA50E}"/>
    <hyperlink ref="B9" location="'Fusion XRF'!$A$94" display="'Fusion XRF'!$A$94" xr:uid="{A130A23D-1DC6-4C7B-BFCE-999A1550A4D8}"/>
    <hyperlink ref="E9" location="'Fusion XRF'!$A$206" display="'Fusion XRF'!$A$206" xr:uid="{8F122A19-88B7-4918-BAD7-2B671418A3F3}"/>
    <hyperlink ref="H9" location="'Fusion XRF'!$A$318" display="'Fusion XRF'!$A$318" xr:uid="{E30827AB-13E2-4709-AC71-80A92A89D986}"/>
    <hyperlink ref="B10" location="'Fusion XRF'!$A$108" display="'Fusion XRF'!$A$108" xr:uid="{DACB8E94-92A7-4D10-B637-3A19166EDCB5}"/>
    <hyperlink ref="E10" location="'Fusion XRF'!$A$220" display="'Fusion XRF'!$A$220" xr:uid="{F0D4F507-4210-4B00-A494-E762F0241DAF}"/>
    <hyperlink ref="H10" location="'Fusion XRF'!$A$332" display="'Fusion XRF'!$A$332" xr:uid="{2B5CB9A1-EF58-4C72-A690-CB48D2983FE7}"/>
    <hyperlink ref="B11" location="'Fusion XRF'!$A$122" display="'Fusion XRF'!$A$122" xr:uid="{360DD10B-4FBD-4321-BCCA-FF9147D9BA99}"/>
    <hyperlink ref="E11" location="'Fusion XRF'!$A$234" display="'Fusion XRF'!$A$234" xr:uid="{4DE33CB8-DA38-48FD-8CA1-46F16CBC23E1}"/>
    <hyperlink ref="H11" location="'Fusion XRF'!$A$346" display="'Fusion XRF'!$A$346" xr:uid="{A5B4A949-4BA0-400B-8631-FE14D794E4FC}"/>
    <hyperlink ref="B13" location="'Thermograv'!$A$1" display="'Thermograv'!$A$1" xr:uid="{20E7B3BF-B2E4-4A7B-B5F0-C415C804B69C}"/>
    <hyperlink ref="B15" location="'IRC'!$A$1" display="'IRC'!$A$1" xr:uid="{4F8F7412-3A46-40B9-8A37-1F4342E915A8}"/>
    <hyperlink ref="E15" location="'IRC'!$A$15" display="'IRC'!$A$15" xr:uid="{1EAF09DF-8704-4A7C-B032-60A2E07531B9}"/>
    <hyperlink ref="B17" location="'Laser Ablation'!$A$1" display="'Laser Ablation'!$A$1" xr:uid="{2F6A2516-AF3E-4CAC-8E70-61482E714AB0}"/>
    <hyperlink ref="E17" location="'Laser Ablation'!$A$262" display="'Laser Ablation'!$A$262" xr:uid="{061A1E70-B097-4E39-87B3-333F3C0805B3}"/>
    <hyperlink ref="H17" location="'Laser Ablation'!$A$500" display="'Laser Ablation'!$A$500" xr:uid="{8C5497A1-BC37-48B8-96F6-D67858168EB5}"/>
    <hyperlink ref="B18" location="'Laser Ablation'!$A$15" display="'Laser Ablation'!$A$15" xr:uid="{8221958C-1C69-46D1-9E76-B7E56A64A00F}"/>
    <hyperlink ref="E18" location="'Laser Ablation'!$A$276" display="'Laser Ablation'!$A$276" xr:uid="{C28F52C5-6DC2-4A48-B25B-9795DF6DDDBC}"/>
    <hyperlink ref="H18" location="'Laser Ablation'!$A$514" display="'Laser Ablation'!$A$514" xr:uid="{E7BEEC50-E40B-446D-831C-B428A3550A9E}"/>
    <hyperlink ref="B19" location="'Laser Ablation'!$A$52" display="'Laser Ablation'!$A$52" xr:uid="{81A74020-A4A9-483D-B9FF-46158CA8CB90}"/>
    <hyperlink ref="E19" location="'Laser Ablation'!$A$290" display="'Laser Ablation'!$A$290" xr:uid="{B9AE6CBB-5012-49B6-B669-C84D8EAF3B17}"/>
    <hyperlink ref="H19" location="'Laser Ablation'!$A$528" display="'Laser Ablation'!$A$528" xr:uid="{E4FDDB3C-EF98-4CC4-BCCE-A579BC93EFEF}"/>
    <hyperlink ref="B20" location="'Laser Ablation'!$A$66" display="'Laser Ablation'!$A$66" xr:uid="{3DFE9FE3-5A7A-4BDD-9441-C58C874F9AAB}"/>
    <hyperlink ref="E20" location="'Laser Ablation'!$A$304" display="'Laser Ablation'!$A$304" xr:uid="{D1A7214A-AD16-4E2E-BA9C-8908453A6613}"/>
    <hyperlink ref="H20" location="'Laser Ablation'!$A$542" display="'Laser Ablation'!$A$542" xr:uid="{9F8BA9A5-1762-417E-9327-D26BEE1765D9}"/>
    <hyperlink ref="B21" location="'Laser Ablation'!$A$80" display="'Laser Ablation'!$A$80" xr:uid="{AA7B98A0-3CBC-4A85-84D1-33B326F05597}"/>
    <hyperlink ref="E21" location="'Laser Ablation'!$A$318" display="'Laser Ablation'!$A$318" xr:uid="{43423E07-85A5-4217-98E1-A5771E6C996E}"/>
    <hyperlink ref="H21" location="'Laser Ablation'!$A$556" display="'Laser Ablation'!$A$556" xr:uid="{174B9E14-726F-49AC-BC47-61859BC4CEA9}"/>
    <hyperlink ref="B22" location="'Laser Ablation'!$A$94" display="'Laser Ablation'!$A$94" xr:uid="{4043DEFC-5AD7-41E5-9604-6D2649C47019}"/>
    <hyperlink ref="E22" location="'Laser Ablation'!$A$332" display="'Laser Ablation'!$A$332" xr:uid="{36D60253-FE80-41B8-8B9B-87FEC38DC700}"/>
    <hyperlink ref="H22" location="'Laser Ablation'!$A$570" display="'Laser Ablation'!$A$570" xr:uid="{CBB955E7-56F2-454B-99BF-B1281A1E6916}"/>
    <hyperlink ref="B23" location="'Laser Ablation'!$A$108" display="'Laser Ablation'!$A$108" xr:uid="{C0B3DCEF-25AC-461E-879C-833A6E34DBE7}"/>
    <hyperlink ref="E23" location="'Laser Ablation'!$A$346" display="'Laser Ablation'!$A$346" xr:uid="{491627F5-60EB-4ECF-9CD9-7D73C06914DE}"/>
    <hyperlink ref="H23" location="'Laser Ablation'!$A$584" display="'Laser Ablation'!$A$584" xr:uid="{645852EB-8FE4-4E1F-B8F9-14AF955226DE}"/>
    <hyperlink ref="B24" location="'Laser Ablation'!$A$122" display="'Laser Ablation'!$A$122" xr:uid="{C979CD6C-723A-433D-A084-3939A7263764}"/>
    <hyperlink ref="E24" location="'Laser Ablation'!$A$360" display="'Laser Ablation'!$A$360" xr:uid="{8B5BE9A8-4E6C-4B50-8AE8-8A82F79D84CA}"/>
    <hyperlink ref="H24" location="'Laser Ablation'!$A$598" display="'Laser Ablation'!$A$598" xr:uid="{DF4F69BC-2C32-4D70-B6C3-09F080DBBB9C}"/>
    <hyperlink ref="B25" location="'Laser Ablation'!$A$136" display="'Laser Ablation'!$A$136" xr:uid="{C642F280-4F60-4911-ACCD-D882DFF817FF}"/>
    <hyperlink ref="E25" location="'Laser Ablation'!$A$374" display="'Laser Ablation'!$A$374" xr:uid="{8407B81F-6A30-4CD1-9D75-CC9B9052283B}"/>
    <hyperlink ref="H25" location="'Laser Ablation'!$A$612" display="'Laser Ablation'!$A$612" xr:uid="{081CA9B7-0480-452E-89F3-16761BD6C28E}"/>
    <hyperlink ref="B26" location="'Laser Ablation'!$A$150" display="'Laser Ablation'!$A$150" xr:uid="{26765899-84CC-4D44-A159-EF0DE7D4A301}"/>
    <hyperlink ref="E26" location="'Laser Ablation'!$A$388" display="'Laser Ablation'!$A$388" xr:uid="{6F711270-98BC-400D-A13C-76F988817224}"/>
    <hyperlink ref="H26" location="'Laser Ablation'!$A$626" display="'Laser Ablation'!$A$626" xr:uid="{FED11876-1A0E-4757-AA07-1E0914891CC1}"/>
    <hyperlink ref="B27" location="'Laser Ablation'!$A$164" display="'Laser Ablation'!$A$164" xr:uid="{5A909DAD-8CD6-4CD4-A9CB-D4B933800C79}"/>
    <hyperlink ref="E27" location="'Laser Ablation'!$A$402" display="'Laser Ablation'!$A$402" xr:uid="{66BE8D9A-6619-4ADA-9C17-3B2F6430FC99}"/>
    <hyperlink ref="H27" location="'Laser Ablation'!$A$640" display="'Laser Ablation'!$A$640" xr:uid="{AC3C44B5-905E-47FC-983B-C812BB369F39}"/>
    <hyperlink ref="B28" location="'Laser Ablation'!$A$178" display="'Laser Ablation'!$A$178" xr:uid="{8B4CA2C5-90F8-4944-AAD8-9CAB6B8F2921}"/>
    <hyperlink ref="E28" location="'Laser Ablation'!$A$416" display="'Laser Ablation'!$A$416" xr:uid="{D9E1F43A-291F-40DB-81F6-BA959821550A}"/>
    <hyperlink ref="H28" location="'Laser Ablation'!$A$654" display="'Laser Ablation'!$A$654" xr:uid="{5FFD3A16-B500-4C93-929A-AE69E5731656}"/>
    <hyperlink ref="B29" location="'Laser Ablation'!$A$192" display="'Laser Ablation'!$A$192" xr:uid="{3AB8FCD5-5A0F-42EF-9D5E-F89C54E26094}"/>
    <hyperlink ref="E29" location="'Laser Ablation'!$A$430" display="'Laser Ablation'!$A$430" xr:uid="{796AEC43-D358-483C-B5E7-E9D6930A4639}"/>
    <hyperlink ref="H29" location="'Laser Ablation'!$A$668" display="'Laser Ablation'!$A$668" xr:uid="{9B3728C0-5ABE-4AE7-A021-2A276D3E587C}"/>
    <hyperlink ref="B30" location="'Laser Ablation'!$A$206" display="'Laser Ablation'!$A$206" xr:uid="{AD1B516B-627E-4591-8FB9-6FF0CF17A3E0}"/>
    <hyperlink ref="E30" location="'Laser Ablation'!$A$444" display="'Laser Ablation'!$A$444" xr:uid="{8C1D9177-779C-49DA-B5B5-EA9E374F678D}"/>
    <hyperlink ref="H30" location="'Laser Ablation'!$A$682" display="'Laser Ablation'!$A$682" xr:uid="{3CB8AD37-282B-4479-A2D9-E0B3E468AEE6}"/>
    <hyperlink ref="B31" location="'Laser Ablation'!$A$220" display="'Laser Ablation'!$A$220" xr:uid="{467D002E-0C2E-48B0-88B7-4F9DE2D1BC5C}"/>
    <hyperlink ref="E31" location="'Laser Ablation'!$A$458" display="'Laser Ablation'!$A$458" xr:uid="{387B5955-326D-4508-9DF2-AD20D371A5A3}"/>
    <hyperlink ref="H31" location="'Laser Ablation'!$A$696" display="'Laser Ablation'!$A$696" xr:uid="{3A0F303C-E74F-44E0-B41F-4E51CCE4A968}"/>
    <hyperlink ref="B32" location="'Laser Ablation'!$A$234" display="'Laser Ablation'!$A$234" xr:uid="{8570AB90-10B2-4FB8-9599-E09D53D7A4A8}"/>
    <hyperlink ref="E32" location="'Laser Ablation'!$A$472" display="'Laser Ablation'!$A$472" xr:uid="{AB62B984-60A3-49D8-AE43-F512B4CDAFCA}"/>
    <hyperlink ref="H32" location="'Laser Ablation'!$A$710" display="'Laser Ablation'!$A$710" xr:uid="{434F7DFD-5FEF-439A-8F8F-46A8CBDC6D17}"/>
    <hyperlink ref="B33" location="'Laser Ablation'!$A$248" display="'Laser Ablation'!$A$248" xr:uid="{199E825B-DD77-4D49-8088-4A389E3028F9}"/>
    <hyperlink ref="E33" location="'Laser Ablation'!$A$486" display="'Laser Ablation'!$A$486" xr:uid="{90C1D4E0-B6D2-4758-908A-A8C86ECF2DC6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6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79"/>
      <c r="B1" s="220" t="s">
        <v>354</v>
      </c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</row>
    <row r="2" spans="1:13" s="47" customFormat="1" ht="15" customHeight="1">
      <c r="A2" s="48"/>
      <c r="B2" s="222" t="s">
        <v>2</v>
      </c>
      <c r="C2" s="224" t="s">
        <v>58</v>
      </c>
      <c r="D2" s="226" t="s">
        <v>59</v>
      </c>
      <c r="E2" s="227"/>
      <c r="F2" s="227"/>
      <c r="G2" s="227"/>
      <c r="H2" s="228"/>
      <c r="I2" s="229" t="s">
        <v>60</v>
      </c>
      <c r="J2" s="230"/>
      <c r="K2" s="231"/>
      <c r="L2" s="232" t="s">
        <v>61</v>
      </c>
      <c r="M2" s="232"/>
    </row>
    <row r="3" spans="1:13" s="47" customFormat="1" ht="15" customHeight="1">
      <c r="A3" s="48"/>
      <c r="B3" s="223"/>
      <c r="C3" s="225"/>
      <c r="D3" s="168" t="s">
        <v>69</v>
      </c>
      <c r="E3" s="168" t="s">
        <v>62</v>
      </c>
      <c r="F3" s="168" t="s">
        <v>63</v>
      </c>
      <c r="G3" s="168" t="s">
        <v>64</v>
      </c>
      <c r="H3" s="168" t="s">
        <v>65</v>
      </c>
      <c r="I3" s="169" t="s">
        <v>66</v>
      </c>
      <c r="J3" s="168" t="s">
        <v>67</v>
      </c>
      <c r="K3" s="170" t="s">
        <v>68</v>
      </c>
      <c r="L3" s="168" t="s">
        <v>56</v>
      </c>
      <c r="M3" s="168" t="s">
        <v>57</v>
      </c>
    </row>
    <row r="4" spans="1:13" s="47" customFormat="1" ht="15" customHeight="1">
      <c r="A4" s="48"/>
      <c r="B4" s="183" t="s">
        <v>141</v>
      </c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5"/>
    </row>
    <row r="5" spans="1:13" ht="15" customHeight="1">
      <c r="A5" s="48"/>
      <c r="B5" s="179" t="s">
        <v>142</v>
      </c>
      <c r="C5" s="180">
        <v>1.415097569373561</v>
      </c>
      <c r="D5" s="181">
        <v>4.0157593647492759E-2</v>
      </c>
      <c r="E5" s="182">
        <v>1.3347823820785756</v>
      </c>
      <c r="F5" s="182">
        <v>1.4954127566685465</v>
      </c>
      <c r="G5" s="182">
        <v>1.2946247884310826</v>
      </c>
      <c r="H5" s="182">
        <v>1.5355703503160394</v>
      </c>
      <c r="I5" s="82">
        <v>2.8377968075565155E-2</v>
      </c>
      <c r="J5" s="83">
        <v>5.675593615113031E-2</v>
      </c>
      <c r="K5" s="84">
        <v>8.5133904226695464E-2</v>
      </c>
      <c r="L5" s="182">
        <v>1.344342690904883</v>
      </c>
      <c r="M5" s="182">
        <v>1.485852447842239</v>
      </c>
    </row>
    <row r="6" spans="1:13" ht="15" customHeight="1">
      <c r="B6" s="212" t="s">
        <v>357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19" priority="71">
      <formula>IF(PG_IsBlnkRowRout*PG_IsBlnkRowRoutNext=1,TRUE,FALSE)</formula>
    </cfRule>
  </conditionalFormatting>
  <conditionalFormatting sqref="I5:K5">
    <cfRule type="cellIs" dxfId="18" priority="2" operator="greaterThan">
      <formula>1</formula>
    </cfRule>
  </conditionalFormatting>
  <hyperlinks>
    <hyperlink ref="B5" location="'Fire Assay'!$A$4" display="'Fire Assay'!$A$4" xr:uid="{090EAA3E-4132-4909-ABC5-AA274668705A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26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353</v>
      </c>
      <c r="C1" s="34"/>
    </row>
    <row r="2" spans="2:10" ht="27.95" customHeight="1">
      <c r="B2" s="40" t="s">
        <v>71</v>
      </c>
      <c r="C2" s="40" t="s">
        <v>72</v>
      </c>
    </row>
    <row r="3" spans="2:10" ht="15" customHeight="1">
      <c r="B3" s="41" t="s">
        <v>78</v>
      </c>
      <c r="C3" s="41" t="s">
        <v>79</v>
      </c>
    </row>
    <row r="4" spans="2:10" ht="15" customHeight="1">
      <c r="B4" s="42" t="s">
        <v>82</v>
      </c>
      <c r="C4" s="42" t="s">
        <v>112</v>
      </c>
    </row>
    <row r="5" spans="2:10" ht="15" customHeight="1">
      <c r="B5" s="42" t="s">
        <v>76</v>
      </c>
      <c r="C5" s="42" t="s">
        <v>77</v>
      </c>
    </row>
    <row r="6" spans="2:10" ht="15" customHeight="1">
      <c r="B6" s="42" t="s">
        <v>80</v>
      </c>
      <c r="C6" s="42" t="s">
        <v>75</v>
      </c>
    </row>
    <row r="7" spans="2:10" ht="15" customHeight="1">
      <c r="B7" s="42" t="s">
        <v>74</v>
      </c>
      <c r="C7" s="78" t="s">
        <v>113</v>
      </c>
    </row>
    <row r="8" spans="2:10" ht="15" customHeight="1" thickBot="1">
      <c r="B8" s="42" t="s">
        <v>73</v>
      </c>
      <c r="C8" s="78" t="s">
        <v>114</v>
      </c>
    </row>
    <row r="9" spans="2:10" ht="15" customHeight="1">
      <c r="B9" s="65" t="s">
        <v>111</v>
      </c>
      <c r="C9" s="149"/>
    </row>
    <row r="10" spans="2:10" ht="15" customHeight="1">
      <c r="B10" s="42" t="s">
        <v>211</v>
      </c>
      <c r="C10" s="42" t="s">
        <v>213</v>
      </c>
    </row>
    <row r="11" spans="2:10" ht="15" customHeight="1">
      <c r="B11" s="42" t="s">
        <v>86</v>
      </c>
      <c r="C11" s="42" t="s">
        <v>214</v>
      </c>
      <c r="D11" s="5"/>
      <c r="E11" s="5"/>
      <c r="F11" s="5"/>
      <c r="G11" s="5"/>
      <c r="H11" s="5"/>
      <c r="I11" s="5"/>
      <c r="J11" s="5"/>
    </row>
    <row r="12" spans="2:10" ht="15" customHeight="1">
      <c r="B12" s="42" t="s">
        <v>185</v>
      </c>
      <c r="C12" s="42" t="s">
        <v>215</v>
      </c>
      <c r="D12" s="5"/>
      <c r="E12" s="5"/>
      <c r="F12" s="5"/>
      <c r="G12" s="5"/>
      <c r="H12" s="5"/>
      <c r="I12" s="5"/>
      <c r="J12" s="5"/>
    </row>
    <row r="13" spans="2:10" ht="15" customHeight="1">
      <c r="B13" s="42" t="s">
        <v>187</v>
      </c>
      <c r="C13" s="42" t="s">
        <v>216</v>
      </c>
    </row>
    <row r="14" spans="2:10" ht="15" customHeight="1">
      <c r="B14" s="42" t="s">
        <v>186</v>
      </c>
      <c r="C14" s="42" t="s">
        <v>217</v>
      </c>
    </row>
    <row r="15" spans="2:10" ht="15" customHeight="1">
      <c r="B15" s="42" t="s">
        <v>97</v>
      </c>
      <c r="C15" s="42" t="s">
        <v>218</v>
      </c>
    </row>
    <row r="16" spans="2:10" ht="15" customHeight="1">
      <c r="B16" s="42" t="s">
        <v>87</v>
      </c>
      <c r="C16" s="42" t="s">
        <v>219</v>
      </c>
    </row>
    <row r="17" spans="2:3" ht="15" customHeight="1">
      <c r="B17" s="43" t="s">
        <v>210</v>
      </c>
      <c r="C17" s="43" t="s">
        <v>220</v>
      </c>
    </row>
    <row r="18" spans="2:3" ht="15" customHeight="1">
      <c r="B18" s="53"/>
      <c r="C18" s="54"/>
    </row>
    <row r="19" spans="2:3" ht="15">
      <c r="B19" s="55" t="s">
        <v>106</v>
      </c>
      <c r="C19" s="56" t="s">
        <v>101</v>
      </c>
    </row>
    <row r="20" spans="2:3">
      <c r="B20" s="57"/>
      <c r="C20" s="56"/>
    </row>
    <row r="21" spans="2:3">
      <c r="B21" s="58" t="s">
        <v>105</v>
      </c>
      <c r="C21" s="59" t="s">
        <v>104</v>
      </c>
    </row>
    <row r="22" spans="2:3">
      <c r="B22" s="57"/>
      <c r="C22" s="56"/>
    </row>
    <row r="23" spans="2:3">
      <c r="B23" s="60" t="s">
        <v>102</v>
      </c>
      <c r="C23" s="59" t="s">
        <v>103</v>
      </c>
    </row>
    <row r="24" spans="2:3">
      <c r="B24" s="61"/>
      <c r="C24" s="62"/>
    </row>
    <row r="25" spans="2:3">
      <c r="B25"/>
      <c r="C25"/>
    </row>
    <row r="26" spans="2:3">
      <c r="B26"/>
      <c r="C26"/>
    </row>
  </sheetData>
  <sortState xmlns:xlrd2="http://schemas.microsoft.com/office/spreadsheetml/2017/richdata2" ref="B3:C7">
    <sortCondition ref="B3:B7"/>
  </sortState>
  <conditionalFormatting sqref="B3:C18">
    <cfRule type="expression" dxfId="17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42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0" customWidth="1"/>
    <col min="3" max="3" width="88.7109375" style="4" customWidth="1"/>
    <col min="4" max="16384" width="9.140625" style="4"/>
  </cols>
  <sheetData>
    <row r="1" spans="2:9" ht="23.25" customHeight="1">
      <c r="B1" s="63" t="s">
        <v>352</v>
      </c>
      <c r="C1" s="34"/>
    </row>
    <row r="2" spans="2:9" ht="27.95" customHeight="1">
      <c r="B2" s="64" t="s">
        <v>107</v>
      </c>
      <c r="C2" s="40" t="s">
        <v>108</v>
      </c>
    </row>
    <row r="3" spans="2:9" ht="15" customHeight="1">
      <c r="B3" s="146"/>
      <c r="C3" s="41" t="s">
        <v>109</v>
      </c>
    </row>
    <row r="4" spans="2:9" ht="15" customHeight="1">
      <c r="B4" s="147"/>
      <c r="C4" s="42" t="s">
        <v>221</v>
      </c>
    </row>
    <row r="5" spans="2:9" ht="15" customHeight="1">
      <c r="B5" s="147"/>
      <c r="C5" s="42" t="s">
        <v>222</v>
      </c>
    </row>
    <row r="6" spans="2:9" ht="15" customHeight="1">
      <c r="B6" s="147"/>
      <c r="C6" s="42" t="s">
        <v>223</v>
      </c>
    </row>
    <row r="7" spans="2:9" ht="15" customHeight="1">
      <c r="B7" s="147"/>
      <c r="C7" s="42" t="s">
        <v>224</v>
      </c>
    </row>
    <row r="8" spans="2:9" ht="15" customHeight="1">
      <c r="B8" s="147"/>
      <c r="C8" s="42" t="s">
        <v>225</v>
      </c>
    </row>
    <row r="9" spans="2:9" ht="15" customHeight="1">
      <c r="B9" s="147"/>
      <c r="C9" s="42" t="s">
        <v>110</v>
      </c>
      <c r="D9" s="5"/>
      <c r="E9" s="5"/>
      <c r="G9" s="5"/>
      <c r="H9" s="5"/>
      <c r="I9" s="5"/>
    </row>
    <row r="10" spans="2:9" ht="15" customHeight="1">
      <c r="B10" s="147"/>
      <c r="C10" s="42" t="s">
        <v>226</v>
      </c>
      <c r="D10" s="5"/>
      <c r="E10" s="5"/>
      <c r="G10" s="5"/>
      <c r="H10" s="5"/>
      <c r="I10" s="5"/>
    </row>
    <row r="11" spans="2:9" ht="15" customHeight="1">
      <c r="B11" s="147"/>
      <c r="C11" s="42" t="s">
        <v>227</v>
      </c>
    </row>
    <row r="12" spans="2:9" ht="15" customHeight="1">
      <c r="B12" s="147"/>
      <c r="C12" s="42" t="s">
        <v>228</v>
      </c>
    </row>
    <row r="13" spans="2:9" ht="15" customHeight="1">
      <c r="B13" s="147"/>
      <c r="C13" s="42" t="s">
        <v>229</v>
      </c>
    </row>
    <row r="14" spans="2:9" ht="15" customHeight="1">
      <c r="B14" s="147"/>
      <c r="C14" s="42" t="s">
        <v>230</v>
      </c>
    </row>
    <row r="15" spans="2:9" ht="15" customHeight="1">
      <c r="B15" s="147"/>
      <c r="C15" s="42" t="s">
        <v>231</v>
      </c>
    </row>
    <row r="16" spans="2:9" ht="15" customHeight="1">
      <c r="B16" s="147"/>
      <c r="C16" s="42" t="s">
        <v>232</v>
      </c>
    </row>
    <row r="17" spans="2:3" ht="15" customHeight="1">
      <c r="B17" s="147"/>
      <c r="C17" s="42" t="s">
        <v>233</v>
      </c>
    </row>
    <row r="18" spans="2:3" ht="15" customHeight="1">
      <c r="B18" s="147"/>
      <c r="C18" s="42" t="s">
        <v>234</v>
      </c>
    </row>
    <row r="19" spans="2:3" ht="15" customHeight="1">
      <c r="B19" s="147"/>
      <c r="C19" s="42" t="s">
        <v>235</v>
      </c>
    </row>
    <row r="20" spans="2:3" ht="15" customHeight="1">
      <c r="B20" s="147"/>
      <c r="C20" s="42" t="s">
        <v>236</v>
      </c>
    </row>
    <row r="21" spans="2:3" ht="15" customHeight="1">
      <c r="B21" s="147"/>
      <c r="C21" s="42" t="s">
        <v>237</v>
      </c>
    </row>
    <row r="22" spans="2:3" ht="15" customHeight="1">
      <c r="B22" s="147"/>
      <c r="C22" s="42" t="s">
        <v>238</v>
      </c>
    </row>
    <row r="23" spans="2:3" ht="15" customHeight="1">
      <c r="B23" s="147"/>
      <c r="C23" s="42" t="s">
        <v>239</v>
      </c>
    </row>
    <row r="24" spans="2:3" ht="15" customHeight="1">
      <c r="B24" s="147"/>
      <c r="C24" s="42" t="s">
        <v>240</v>
      </c>
    </row>
    <row r="25" spans="2:3" ht="15" customHeight="1">
      <c r="B25" s="147"/>
      <c r="C25" s="42" t="s">
        <v>241</v>
      </c>
    </row>
    <row r="26" spans="2:3" ht="15" customHeight="1">
      <c r="B26" s="147"/>
      <c r="C26" s="42" t="s">
        <v>242</v>
      </c>
    </row>
    <row r="27" spans="2:3" ht="15" customHeight="1">
      <c r="B27" s="147"/>
      <c r="C27" s="42" t="s">
        <v>243</v>
      </c>
    </row>
    <row r="28" spans="2:3" ht="15" customHeight="1">
      <c r="B28" s="147"/>
      <c r="C28" s="42" t="s">
        <v>244</v>
      </c>
    </row>
    <row r="29" spans="2:3" ht="15" customHeight="1">
      <c r="B29" s="147"/>
      <c r="C29" s="42" t="s">
        <v>245</v>
      </c>
    </row>
    <row r="30" spans="2:3" ht="15" customHeight="1">
      <c r="B30" s="147"/>
      <c r="C30" s="42" t="s">
        <v>246</v>
      </c>
    </row>
    <row r="31" spans="2:3" ht="15" customHeight="1">
      <c r="B31" s="147"/>
      <c r="C31" s="42" t="s">
        <v>247</v>
      </c>
    </row>
    <row r="32" spans="2:3" ht="15" customHeight="1">
      <c r="B32" s="147"/>
      <c r="C32" s="42" t="s">
        <v>248</v>
      </c>
    </row>
    <row r="33" spans="2:3" ht="15" customHeight="1">
      <c r="B33" s="147"/>
      <c r="C33" s="42" t="s">
        <v>249</v>
      </c>
    </row>
    <row r="34" spans="2:3" ht="15" customHeight="1">
      <c r="B34" s="147"/>
      <c r="C34" s="42" t="s">
        <v>250</v>
      </c>
    </row>
    <row r="35" spans="2:3" ht="15" customHeight="1">
      <c r="B35" s="147"/>
      <c r="C35" s="42" t="s">
        <v>251</v>
      </c>
    </row>
    <row r="36" spans="2:3" ht="15" customHeight="1">
      <c r="B36" s="147"/>
      <c r="C36" s="42" t="s">
        <v>252</v>
      </c>
    </row>
    <row r="37" spans="2:3" ht="15" customHeight="1">
      <c r="B37" s="147"/>
      <c r="C37" s="42" t="s">
        <v>253</v>
      </c>
    </row>
    <row r="38" spans="2:3" ht="15" customHeight="1">
      <c r="B38" s="147"/>
      <c r="C38" s="42" t="s">
        <v>254</v>
      </c>
    </row>
    <row r="39" spans="2:3" ht="15" customHeight="1">
      <c r="B39" s="147"/>
      <c r="C39" s="42" t="s">
        <v>255</v>
      </c>
    </row>
    <row r="40" spans="2:3" ht="15" customHeight="1">
      <c r="B40" s="147"/>
      <c r="C40" s="42" t="s">
        <v>256</v>
      </c>
    </row>
    <row r="41" spans="2:3" ht="15" customHeight="1">
      <c r="B41" s="147"/>
      <c r="C41" s="42" t="s">
        <v>257</v>
      </c>
    </row>
    <row r="42" spans="2:3" ht="15" customHeight="1">
      <c r="B42" s="148"/>
      <c r="C42" s="43" t="s">
        <v>258</v>
      </c>
    </row>
  </sheetData>
  <conditionalFormatting sqref="B3:C42">
    <cfRule type="expression" dxfId="16" priority="4">
      <formula>IF(Labs_IsBlnkRow*Labs_IsBlnkRowNext=1,TRUE,FALSE)</formula>
    </cfRule>
  </conditionalFormatting>
  <conditionalFormatting sqref="C3:C42">
    <cfRule type="duplicateValues" dxfId="15" priority="153"/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87" customWidth="1"/>
    <col min="2" max="3" width="13.28515625" style="87" customWidth="1"/>
    <col min="4" max="6" width="10.28515625" style="87" customWidth="1"/>
    <col min="7" max="14" width="13.28515625" style="87" customWidth="1"/>
    <col min="15" max="16384" width="10.28515625" style="87"/>
  </cols>
  <sheetData>
    <row r="1" spans="1:14" ht="45" customHeight="1" thickBot="1">
      <c r="A1" s="130"/>
      <c r="B1" s="133" t="s">
        <v>359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2"/>
    </row>
    <row r="2" spans="1:14" ht="36.75" customHeight="1" thickBot="1">
      <c r="A2" s="125" t="s">
        <v>132</v>
      </c>
      <c r="B2" s="126" t="s">
        <v>131</v>
      </c>
      <c r="C2" s="127" t="s">
        <v>130</v>
      </c>
      <c r="D2" s="126" t="s">
        <v>95</v>
      </c>
      <c r="E2" s="126" t="s">
        <v>133</v>
      </c>
      <c r="F2" s="128" t="s">
        <v>129</v>
      </c>
      <c r="G2" s="126" t="s">
        <v>128</v>
      </c>
      <c r="H2" s="129" t="s">
        <v>127</v>
      </c>
      <c r="I2" s="138" t="s">
        <v>135</v>
      </c>
      <c r="J2" s="88" t="s">
        <v>136</v>
      </c>
      <c r="K2" s="89"/>
      <c r="L2" s="89"/>
      <c r="M2" s="89"/>
      <c r="N2" s="90"/>
    </row>
    <row r="3" spans="1:14" ht="18" customHeight="1">
      <c r="A3" s="91">
        <v>1</v>
      </c>
      <c r="B3" s="92">
        <v>1</v>
      </c>
      <c r="C3" s="93" t="s">
        <v>137</v>
      </c>
      <c r="D3" s="92">
        <v>1</v>
      </c>
      <c r="E3" s="92">
        <v>6</v>
      </c>
      <c r="F3" s="92">
        <v>5</v>
      </c>
      <c r="G3" s="92">
        <v>297680</v>
      </c>
      <c r="H3" s="94">
        <v>8.2159999999999997E-2</v>
      </c>
      <c r="I3" s="213">
        <v>1.4396662797812982</v>
      </c>
      <c r="J3" s="95">
        <f>IF(ISNUMBER($I3),(($I3-$I$23)*$I$27)+$I$23,"-     ")</f>
        <v>1.4795796472917133</v>
      </c>
      <c r="K3" s="96"/>
      <c r="L3" s="96"/>
      <c r="M3" s="93"/>
      <c r="N3" s="97"/>
    </row>
    <row r="4" spans="1:14" ht="18" customHeight="1">
      <c r="A4" s="98">
        <v>1</v>
      </c>
      <c r="B4" s="99">
        <v>1</v>
      </c>
      <c r="C4" s="87" t="s">
        <v>137</v>
      </c>
      <c r="D4" s="99">
        <v>1</v>
      </c>
      <c r="E4" s="99">
        <v>3</v>
      </c>
      <c r="F4" s="99">
        <v>3</v>
      </c>
      <c r="G4" s="99">
        <v>297681</v>
      </c>
      <c r="H4" s="100">
        <v>8.6976999999999999E-2</v>
      </c>
      <c r="I4" s="214">
        <v>1.4717980359813931</v>
      </c>
      <c r="J4" s="101">
        <f t="shared" ref="J4:J21" si="0">IF(ISNUMBER($I4),(($I4-$I$23)*$I$27)+$I$23,"-     ")</f>
        <v>1.4812955066399358</v>
      </c>
      <c r="K4" s="102"/>
      <c r="L4" s="102"/>
      <c r="M4" s="102"/>
      <c r="N4" s="103"/>
    </row>
    <row r="5" spans="1:14" ht="18" customHeight="1">
      <c r="A5" s="98">
        <v>1</v>
      </c>
      <c r="B5" s="99">
        <v>1</v>
      </c>
      <c r="C5" s="87" t="s">
        <v>137</v>
      </c>
      <c r="D5" s="99">
        <v>1</v>
      </c>
      <c r="E5" s="99">
        <v>19</v>
      </c>
      <c r="F5" s="99">
        <v>19</v>
      </c>
      <c r="G5" s="99">
        <v>297682</v>
      </c>
      <c r="H5" s="100">
        <v>8.6250999999999994E-2</v>
      </c>
      <c r="I5" s="214">
        <v>1.5134775386027932</v>
      </c>
      <c r="J5" s="101">
        <f t="shared" si="0"/>
        <v>1.4835212226498808</v>
      </c>
      <c r="K5" s="102"/>
      <c r="L5" s="102"/>
      <c r="M5" s="102"/>
      <c r="N5" s="103"/>
    </row>
    <row r="6" spans="1:14" ht="18" customHeight="1">
      <c r="A6" s="98">
        <v>1</v>
      </c>
      <c r="B6" s="99">
        <v>1</v>
      </c>
      <c r="C6" s="87" t="s">
        <v>137</v>
      </c>
      <c r="D6" s="99">
        <v>1</v>
      </c>
      <c r="E6" s="99">
        <v>9</v>
      </c>
      <c r="F6" s="99">
        <v>9</v>
      </c>
      <c r="G6" s="99">
        <v>297683</v>
      </c>
      <c r="H6" s="100">
        <v>8.6022000000000001E-2</v>
      </c>
      <c r="I6" s="214">
        <v>1.4566547623568722</v>
      </c>
      <c r="J6" s="101">
        <f t="shared" si="0"/>
        <v>1.4804868447215049</v>
      </c>
      <c r="K6" s="102"/>
      <c r="L6" s="102"/>
      <c r="M6" s="102"/>
      <c r="N6" s="103"/>
    </row>
    <row r="7" spans="1:14" ht="18" customHeight="1">
      <c r="A7" s="98">
        <v>1</v>
      </c>
      <c r="B7" s="99">
        <v>1</v>
      </c>
      <c r="C7" s="87" t="s">
        <v>137</v>
      </c>
      <c r="D7" s="99">
        <v>1</v>
      </c>
      <c r="E7" s="99">
        <v>13</v>
      </c>
      <c r="F7" s="99">
        <v>13</v>
      </c>
      <c r="G7" s="99">
        <v>297684</v>
      </c>
      <c r="H7" s="100">
        <v>8.3113000000000006E-2</v>
      </c>
      <c r="I7" s="214">
        <v>1.5217622319025963</v>
      </c>
      <c r="J7" s="101">
        <f t="shared" si="0"/>
        <v>1.4839636313485245</v>
      </c>
      <c r="K7" s="102"/>
      <c r="L7" s="102"/>
      <c r="M7" s="102"/>
      <c r="N7" s="103"/>
    </row>
    <row r="8" spans="1:14" ht="18" customHeight="1">
      <c r="A8" s="98">
        <v>1</v>
      </c>
      <c r="B8" s="99">
        <v>1</v>
      </c>
      <c r="C8" s="87" t="s">
        <v>137</v>
      </c>
      <c r="D8" s="99">
        <v>1</v>
      </c>
      <c r="E8" s="99">
        <v>17</v>
      </c>
      <c r="F8" s="99">
        <v>17</v>
      </c>
      <c r="G8" s="99">
        <v>297685</v>
      </c>
      <c r="H8" s="100">
        <v>8.6703000000000002E-2</v>
      </c>
      <c r="I8" s="214">
        <v>1.5023815994791252</v>
      </c>
      <c r="J8" s="101">
        <f t="shared" si="0"/>
        <v>1.4829286913623254</v>
      </c>
      <c r="K8" s="102"/>
      <c r="L8" s="102"/>
      <c r="M8" s="102"/>
      <c r="N8" s="103"/>
    </row>
    <row r="9" spans="1:14" ht="18" customHeight="1">
      <c r="A9" s="98">
        <v>1</v>
      </c>
      <c r="B9" s="99">
        <v>1</v>
      </c>
      <c r="C9" s="87" t="s">
        <v>137</v>
      </c>
      <c r="D9" s="99">
        <v>1</v>
      </c>
      <c r="E9" s="99">
        <v>7</v>
      </c>
      <c r="F9" s="99">
        <v>7</v>
      </c>
      <c r="G9" s="99">
        <v>297686</v>
      </c>
      <c r="H9" s="100">
        <v>8.2286999999999999E-2</v>
      </c>
      <c r="I9" s="214">
        <v>1.4695724995144321</v>
      </c>
      <c r="J9" s="101">
        <f t="shared" si="0"/>
        <v>1.4811766613602735</v>
      </c>
      <c r="K9" s="102"/>
      <c r="L9" s="102"/>
      <c r="M9" s="102"/>
      <c r="N9" s="103"/>
    </row>
    <row r="10" spans="1:14" ht="18" customHeight="1">
      <c r="A10" s="98">
        <v>1</v>
      </c>
      <c r="B10" s="99">
        <v>1</v>
      </c>
      <c r="C10" s="87" t="s">
        <v>137</v>
      </c>
      <c r="D10" s="99">
        <v>1</v>
      </c>
      <c r="E10" s="99">
        <v>12</v>
      </c>
      <c r="F10" s="99">
        <v>11</v>
      </c>
      <c r="G10" s="99">
        <v>297687</v>
      </c>
      <c r="H10" s="100">
        <v>8.8000999999999996E-2</v>
      </c>
      <c r="I10" s="214">
        <v>1.4713168858721619</v>
      </c>
      <c r="J10" s="101">
        <f t="shared" si="0"/>
        <v>1.4812698128712019</v>
      </c>
      <c r="K10" s="102"/>
      <c r="L10" s="102"/>
      <c r="M10" s="102"/>
      <c r="N10" s="103"/>
    </row>
    <row r="11" spans="1:14" ht="18" customHeight="1">
      <c r="A11" s="98">
        <v>1</v>
      </c>
      <c r="B11" s="99">
        <v>1</v>
      </c>
      <c r="C11" s="87" t="s">
        <v>137</v>
      </c>
      <c r="D11" s="99">
        <v>1</v>
      </c>
      <c r="E11" s="99">
        <v>14</v>
      </c>
      <c r="F11" s="99">
        <v>13</v>
      </c>
      <c r="G11" s="99">
        <v>297688</v>
      </c>
      <c r="H11" s="100">
        <v>8.6985999999999994E-2</v>
      </c>
      <c r="I11" s="214">
        <v>1.4799093088272548</v>
      </c>
      <c r="J11" s="101">
        <f t="shared" si="0"/>
        <v>1.4817286545591435</v>
      </c>
      <c r="K11" s="102"/>
      <c r="L11" s="102"/>
      <c r="M11" s="102"/>
      <c r="N11" s="103"/>
    </row>
    <row r="12" spans="1:14" ht="18" customHeight="1">
      <c r="A12" s="98">
        <v>1</v>
      </c>
      <c r="B12" s="99">
        <v>1</v>
      </c>
      <c r="C12" s="87" t="s">
        <v>137</v>
      </c>
      <c r="D12" s="99">
        <v>1</v>
      </c>
      <c r="E12" s="99">
        <v>5</v>
      </c>
      <c r="F12" s="99">
        <v>5</v>
      </c>
      <c r="G12" s="99">
        <v>297689</v>
      </c>
      <c r="H12" s="100">
        <v>8.7966000000000003E-2</v>
      </c>
      <c r="I12" s="214">
        <v>1.3951184451996301</v>
      </c>
      <c r="J12" s="101">
        <f t="shared" si="0"/>
        <v>1.4772007602513031</v>
      </c>
      <c r="K12" s="102"/>
      <c r="L12" s="102"/>
      <c r="M12" s="102"/>
      <c r="N12" s="103"/>
    </row>
    <row r="13" spans="1:14" ht="18" customHeight="1">
      <c r="A13" s="98">
        <v>1</v>
      </c>
      <c r="B13" s="99">
        <v>1</v>
      </c>
      <c r="C13" s="87" t="s">
        <v>137</v>
      </c>
      <c r="D13" s="99">
        <v>1</v>
      </c>
      <c r="E13" s="99">
        <v>2</v>
      </c>
      <c r="F13" s="99">
        <v>1</v>
      </c>
      <c r="G13" s="99">
        <v>297690</v>
      </c>
      <c r="H13" s="100">
        <v>8.2143999999999995E-2</v>
      </c>
      <c r="I13" s="214">
        <v>1.5235130407837505</v>
      </c>
      <c r="J13" s="101">
        <f t="shared" si="0"/>
        <v>1.4840571258269144</v>
      </c>
      <c r="K13" s="102"/>
      <c r="L13" s="102"/>
      <c r="M13" s="102"/>
      <c r="N13" s="103"/>
    </row>
    <row r="14" spans="1:14" ht="18" customHeight="1">
      <c r="A14" s="98">
        <v>1</v>
      </c>
      <c r="B14" s="99">
        <v>1</v>
      </c>
      <c r="C14" s="87" t="s">
        <v>137</v>
      </c>
      <c r="D14" s="99">
        <v>1</v>
      </c>
      <c r="E14" s="99">
        <v>10</v>
      </c>
      <c r="F14" s="99">
        <v>9</v>
      </c>
      <c r="G14" s="99">
        <v>297691</v>
      </c>
      <c r="H14" s="100">
        <v>8.8162000000000004E-2</v>
      </c>
      <c r="I14" s="214">
        <v>1.5115862724616609</v>
      </c>
      <c r="J14" s="101">
        <f t="shared" si="0"/>
        <v>1.4834202276507893</v>
      </c>
      <c r="K14" s="102"/>
      <c r="L14" s="102"/>
      <c r="M14" s="102"/>
      <c r="N14" s="103"/>
    </row>
    <row r="15" spans="1:14" ht="18" customHeight="1">
      <c r="A15" s="98">
        <v>1</v>
      </c>
      <c r="B15" s="99">
        <v>1</v>
      </c>
      <c r="C15" s="87" t="s">
        <v>137</v>
      </c>
      <c r="D15" s="99">
        <v>1</v>
      </c>
      <c r="E15" s="99">
        <v>16</v>
      </c>
      <c r="F15" s="99">
        <v>15</v>
      </c>
      <c r="G15" s="99">
        <v>297692</v>
      </c>
      <c r="H15" s="100">
        <v>8.5227999999999998E-2</v>
      </c>
      <c r="I15" s="214">
        <v>1.470313985884909</v>
      </c>
      <c r="J15" s="101">
        <f t="shared" si="0"/>
        <v>1.4812162572763024</v>
      </c>
      <c r="K15" s="102"/>
      <c r="L15" s="102"/>
      <c r="M15" s="102"/>
      <c r="N15" s="103"/>
    </row>
    <row r="16" spans="1:14" ht="18" customHeight="1">
      <c r="A16" s="98">
        <v>1</v>
      </c>
      <c r="B16" s="99">
        <v>1</v>
      </c>
      <c r="C16" s="87" t="s">
        <v>137</v>
      </c>
      <c r="D16" s="99">
        <v>1</v>
      </c>
      <c r="E16" s="99">
        <v>11</v>
      </c>
      <c r="F16" s="99">
        <v>11</v>
      </c>
      <c r="G16" s="99">
        <v>297693</v>
      </c>
      <c r="H16" s="100">
        <v>8.6720000000000005E-2</v>
      </c>
      <c r="I16" s="214">
        <v>1.5844194766061932</v>
      </c>
      <c r="J16" s="101">
        <f t="shared" si="0"/>
        <v>1.4873095741718496</v>
      </c>
      <c r="K16" s="102"/>
      <c r="L16" s="102"/>
      <c r="M16" s="102"/>
      <c r="N16" s="103"/>
    </row>
    <row r="17" spans="1:14" ht="18" customHeight="1">
      <c r="A17" s="98">
        <v>1</v>
      </c>
      <c r="B17" s="99">
        <v>1</v>
      </c>
      <c r="C17" s="87" t="s">
        <v>137</v>
      </c>
      <c r="D17" s="99">
        <v>1</v>
      </c>
      <c r="E17" s="99">
        <v>4</v>
      </c>
      <c r="F17" s="99">
        <v>3</v>
      </c>
      <c r="G17" s="99">
        <v>297694</v>
      </c>
      <c r="H17" s="100">
        <v>8.7903999999999996E-2</v>
      </c>
      <c r="I17" s="214">
        <v>1.5391490529669565</v>
      </c>
      <c r="J17" s="101">
        <f t="shared" si="0"/>
        <v>1.48489210034578</v>
      </c>
      <c r="K17" s="102"/>
      <c r="L17" s="102"/>
      <c r="M17" s="102"/>
      <c r="N17" s="103"/>
    </row>
    <row r="18" spans="1:14" ht="18" customHeight="1">
      <c r="A18" s="98">
        <v>1</v>
      </c>
      <c r="B18" s="99">
        <v>1</v>
      </c>
      <c r="C18" s="87" t="s">
        <v>137</v>
      </c>
      <c r="D18" s="99">
        <v>1</v>
      </c>
      <c r="E18" s="99">
        <v>8</v>
      </c>
      <c r="F18" s="99">
        <v>7</v>
      </c>
      <c r="G18" s="99">
        <v>297695</v>
      </c>
      <c r="H18" s="100">
        <v>8.2262000000000002E-2</v>
      </c>
      <c r="I18" s="214">
        <v>1.4532804406782853</v>
      </c>
      <c r="J18" s="101">
        <f t="shared" si="0"/>
        <v>1.4803066534689615</v>
      </c>
      <c r="K18" s="102"/>
      <c r="L18" s="102"/>
      <c r="M18" s="102"/>
      <c r="N18" s="103"/>
    </row>
    <row r="19" spans="1:14" ht="18" customHeight="1">
      <c r="A19" s="98">
        <v>1</v>
      </c>
      <c r="B19" s="99">
        <v>1</v>
      </c>
      <c r="C19" s="87" t="s">
        <v>137</v>
      </c>
      <c r="D19" s="99">
        <v>1</v>
      </c>
      <c r="E19" s="99">
        <v>1</v>
      </c>
      <c r="F19" s="99">
        <v>1</v>
      </c>
      <c r="G19" s="99">
        <v>297696</v>
      </c>
      <c r="H19" s="100">
        <v>8.4083000000000005E-2</v>
      </c>
      <c r="I19" s="214">
        <v>1.4347228081339554</v>
      </c>
      <c r="J19" s="101">
        <f t="shared" si="0"/>
        <v>1.4793156622799404</v>
      </c>
      <c r="K19" s="102"/>
      <c r="L19" s="102"/>
      <c r="M19" s="102"/>
      <c r="N19" s="103"/>
    </row>
    <row r="20" spans="1:14" ht="18" customHeight="1">
      <c r="A20" s="98">
        <v>1</v>
      </c>
      <c r="B20" s="99">
        <v>1</v>
      </c>
      <c r="C20" s="87" t="s">
        <v>137</v>
      </c>
      <c r="D20" s="99">
        <v>1</v>
      </c>
      <c r="E20" s="99">
        <v>18</v>
      </c>
      <c r="F20" s="99">
        <v>17</v>
      </c>
      <c r="G20" s="99">
        <v>297697</v>
      </c>
      <c r="H20" s="100">
        <v>8.5505999999999999E-2</v>
      </c>
      <c r="I20" s="214">
        <v>1.4927591494055494</v>
      </c>
      <c r="J20" s="101">
        <f t="shared" si="0"/>
        <v>1.4824148454707804</v>
      </c>
      <c r="K20" s="102"/>
      <c r="L20" s="102"/>
      <c r="M20" s="102"/>
      <c r="N20" s="103"/>
    </row>
    <row r="21" spans="1:14" ht="18" customHeight="1">
      <c r="A21" s="98">
        <v>1</v>
      </c>
      <c r="B21" s="99">
        <v>1</v>
      </c>
      <c r="C21" s="87" t="s">
        <v>137</v>
      </c>
      <c r="D21" s="99">
        <v>1</v>
      </c>
      <c r="E21" s="99">
        <v>15</v>
      </c>
      <c r="F21" s="99">
        <v>15</v>
      </c>
      <c r="G21" s="99">
        <v>297698</v>
      </c>
      <c r="H21" s="100">
        <v>8.8033E-2</v>
      </c>
      <c r="I21" s="214">
        <v>1.438077092540073</v>
      </c>
      <c r="J21" s="101">
        <f t="shared" si="0"/>
        <v>1.4794947835274375</v>
      </c>
      <c r="K21" s="102"/>
      <c r="L21" s="102"/>
      <c r="M21" s="102"/>
      <c r="N21" s="103"/>
    </row>
    <row r="22" spans="1:14" ht="18" customHeight="1" thickBot="1">
      <c r="A22" s="98">
        <v>1</v>
      </c>
      <c r="B22" s="99">
        <v>1</v>
      </c>
      <c r="C22" s="87" t="s">
        <v>137</v>
      </c>
      <c r="D22" s="99">
        <v>1</v>
      </c>
      <c r="E22" s="99">
        <v>20</v>
      </c>
      <c r="F22" s="99">
        <v>19</v>
      </c>
      <c r="G22" s="99">
        <v>297699</v>
      </c>
      <c r="H22" s="100">
        <v>8.4474999999999995E-2</v>
      </c>
      <c r="I22" s="214">
        <v>1.467146888023249</v>
      </c>
      <c r="J22" s="101">
        <f>IF(ISNUMBER($I22),(($I22-$I$23)*$I$27)+$I$23,"-     ")</f>
        <v>1.481047131927572</v>
      </c>
      <c r="K22" s="102"/>
      <c r="L22" s="102"/>
      <c r="M22" s="102"/>
      <c r="N22" s="103"/>
    </row>
    <row r="23" spans="1:14" ht="18" customHeight="1">
      <c r="A23" s="134" t="s">
        <v>126</v>
      </c>
      <c r="B23" s="118"/>
      <c r="C23" s="119"/>
      <c r="D23" s="118"/>
      <c r="E23" s="118"/>
      <c r="F23" s="120"/>
      <c r="G23" s="118"/>
      <c r="H23" s="121">
        <f>AVERAGE(H$3:H$22)</f>
        <v>8.5549150000000004E-2</v>
      </c>
      <c r="I23" s="104">
        <f>AVERAGE(I$3:I$22)</f>
        <v>1.4818312897501067</v>
      </c>
      <c r="J23" s="105">
        <f>AVERAGE(J$3:J$22)</f>
        <v>1.4818312897501067</v>
      </c>
      <c r="K23" s="119"/>
      <c r="L23" s="119"/>
      <c r="M23" s="119"/>
      <c r="N23" s="122"/>
    </row>
    <row r="24" spans="1:14" ht="18" customHeight="1">
      <c r="A24" s="135" t="s">
        <v>125</v>
      </c>
      <c r="B24" s="117"/>
      <c r="C24" s="116"/>
      <c r="D24" s="117"/>
      <c r="E24" s="117"/>
      <c r="F24" s="117"/>
      <c r="G24" s="117"/>
      <c r="H24" s="123"/>
      <c r="I24" s="106">
        <f>MEDIAN(I$3:I$22)</f>
        <v>1.4715574609267774</v>
      </c>
      <c r="J24" s="107">
        <f>MEDIAN(J$3:J$22)</f>
        <v>1.4812826597555688</v>
      </c>
      <c r="K24" s="116"/>
      <c r="L24" s="116"/>
      <c r="M24" s="116"/>
      <c r="N24" s="124"/>
    </row>
    <row r="25" spans="1:14" ht="18" customHeight="1">
      <c r="A25" s="135" t="s">
        <v>124</v>
      </c>
      <c r="B25" s="117"/>
      <c r="C25" s="116"/>
      <c r="D25" s="117"/>
      <c r="E25" s="117"/>
      <c r="F25" s="117"/>
      <c r="G25" s="117"/>
      <c r="H25" s="123"/>
      <c r="I25" s="106">
        <f>STDEV(I$3:I$22)</f>
        <v>4.3019708792430486E-2</v>
      </c>
      <c r="J25" s="107">
        <f>STDEV(J$3:J$22)</f>
        <v>2.2972840024563287E-3</v>
      </c>
      <c r="K25" s="116"/>
      <c r="L25" s="116"/>
      <c r="M25" s="116"/>
      <c r="N25" s="124"/>
    </row>
    <row r="26" spans="1:14" ht="18" customHeight="1" thickBot="1">
      <c r="A26" s="135" t="s">
        <v>123</v>
      </c>
      <c r="B26" s="117"/>
      <c r="C26" s="116"/>
      <c r="D26" s="117"/>
      <c r="E26" s="117"/>
      <c r="F26" s="117"/>
      <c r="G26" s="117"/>
      <c r="H26" s="123"/>
      <c r="I26" s="233">
        <f>I25/I23</f>
        <v>2.9031448512391211E-2</v>
      </c>
      <c r="J26" s="234">
        <f>J25/J23</f>
        <v>1.5503006437687912E-3</v>
      </c>
      <c r="K26" s="116"/>
      <c r="L26" s="116"/>
      <c r="M26" s="116"/>
      <c r="N26" s="124"/>
    </row>
    <row r="27" spans="1:14" ht="18" customHeight="1" thickBot="1">
      <c r="A27" s="136" t="s">
        <v>122</v>
      </c>
      <c r="B27" s="108"/>
      <c r="C27" s="109"/>
      <c r="D27" s="108"/>
      <c r="E27" s="108"/>
      <c r="F27" s="108"/>
      <c r="G27" s="108"/>
      <c r="H27" s="110"/>
      <c r="I27" s="137">
        <f>SQRT(I26*I26*H23/$C$31)/I26</f>
        <v>5.340073345314026E-2</v>
      </c>
      <c r="J27" s="111"/>
      <c r="K27" s="111"/>
      <c r="L27" s="111"/>
      <c r="M27" s="111"/>
      <c r="N27" s="112"/>
    </row>
    <row r="28" spans="1:14" ht="18" customHeight="1">
      <c r="H28" s="113"/>
    </row>
    <row r="29" spans="1:14" ht="18" customHeight="1">
      <c r="H29" s="113"/>
    </row>
    <row r="30" spans="1:14" ht="18" customHeight="1">
      <c r="A30" s="114" t="s">
        <v>121</v>
      </c>
      <c r="B30" s="115" t="s">
        <v>134</v>
      </c>
      <c r="H30" s="113"/>
    </row>
    <row r="31" spans="1:14" ht="18" customHeight="1">
      <c r="A31" s="87" t="s">
        <v>120</v>
      </c>
      <c r="C31" s="117">
        <v>30</v>
      </c>
      <c r="D31" s="116" t="s">
        <v>119</v>
      </c>
      <c r="H31" s="113"/>
    </row>
    <row r="32" spans="1:14" ht="18" customHeight="1">
      <c r="H32" s="113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3" orientation="portrait" r:id="rId1"/>
  <headerFooter>
    <oddHeader>&amp;L&amp;8File: &amp;F,
Sheet: &amp;A, Page: &amp;P of &amp;N.&amp;R&amp;8Prepared By: C.Savory,
Printed: &amp;D.</oddHeader>
    <oddFooter>&amp;R&amp;9Prepared By: Shah Bappi,
Printed: 2026-01-06 20:06.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DEFEF-A80F-4F79-90D0-523B930501F3}">
  <sheetPr codeName="Sheet6"/>
  <dimension ref="A1:BN101"/>
  <sheetViews>
    <sheetView zoomScale="55" zoomScaleNormal="5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43" width="11.28515625" style="2" bestFit="1" customWidth="1"/>
    <col min="44" max="64" width="11.140625" style="2" bestFit="1" customWidth="1"/>
    <col min="65" max="65" width="9.28515625" style="49" bestFit="1" customWidth="1"/>
    <col min="66" max="16384" width="9.140625" style="2"/>
  </cols>
  <sheetData>
    <row r="1" spans="1:66" ht="15">
      <c r="B1" s="8" t="s">
        <v>276</v>
      </c>
      <c r="BM1" s="28" t="s">
        <v>55</v>
      </c>
    </row>
    <row r="2" spans="1:66" ht="15">
      <c r="A2" s="25" t="s">
        <v>85</v>
      </c>
      <c r="B2" s="18" t="s">
        <v>95</v>
      </c>
      <c r="C2" s="15" t="s">
        <v>96</v>
      </c>
      <c r="D2" s="14" t="s">
        <v>143</v>
      </c>
      <c r="E2" s="16" t="s">
        <v>143</v>
      </c>
      <c r="F2" s="17" t="s">
        <v>143</v>
      </c>
      <c r="G2" s="17" t="s">
        <v>143</v>
      </c>
      <c r="H2" s="17" t="s">
        <v>143</v>
      </c>
      <c r="I2" s="17" t="s">
        <v>143</v>
      </c>
      <c r="J2" s="17" t="s">
        <v>143</v>
      </c>
      <c r="K2" s="17" t="s">
        <v>143</v>
      </c>
      <c r="L2" s="17" t="s">
        <v>143</v>
      </c>
      <c r="M2" s="17" t="s">
        <v>143</v>
      </c>
      <c r="N2" s="17" t="s">
        <v>143</v>
      </c>
      <c r="O2" s="17" t="s">
        <v>143</v>
      </c>
      <c r="P2" s="17" t="s">
        <v>143</v>
      </c>
      <c r="Q2" s="17" t="s">
        <v>143</v>
      </c>
      <c r="R2" s="17" t="s">
        <v>143</v>
      </c>
      <c r="S2" s="17" t="s">
        <v>143</v>
      </c>
      <c r="T2" s="17" t="s">
        <v>143</v>
      </c>
      <c r="U2" s="17" t="s">
        <v>143</v>
      </c>
      <c r="V2" s="17" t="s">
        <v>143</v>
      </c>
      <c r="W2" s="17" t="s">
        <v>143</v>
      </c>
      <c r="X2" s="17" t="s">
        <v>143</v>
      </c>
      <c r="Y2" s="17" t="s">
        <v>143</v>
      </c>
      <c r="Z2" s="17" t="s">
        <v>143</v>
      </c>
      <c r="AA2" s="17" t="s">
        <v>143</v>
      </c>
      <c r="AB2" s="17" t="s">
        <v>143</v>
      </c>
      <c r="AC2" s="17" t="s">
        <v>143</v>
      </c>
      <c r="AD2" s="17" t="s">
        <v>143</v>
      </c>
      <c r="AE2" s="17" t="s">
        <v>143</v>
      </c>
      <c r="AF2" s="17" t="s">
        <v>143</v>
      </c>
      <c r="AG2" s="17" t="s">
        <v>143</v>
      </c>
      <c r="AH2" s="17" t="s">
        <v>143</v>
      </c>
      <c r="AI2" s="17" t="s">
        <v>143</v>
      </c>
      <c r="AJ2" s="17" t="s">
        <v>143</v>
      </c>
      <c r="AK2" s="17" t="s">
        <v>143</v>
      </c>
      <c r="AL2" s="17" t="s">
        <v>143</v>
      </c>
      <c r="AM2" s="17" t="s">
        <v>143</v>
      </c>
      <c r="AN2" s="17" t="s">
        <v>143</v>
      </c>
      <c r="AO2" s="17" t="s">
        <v>143</v>
      </c>
      <c r="AP2" s="17" t="s">
        <v>143</v>
      </c>
      <c r="AQ2" s="17" t="s">
        <v>143</v>
      </c>
      <c r="AR2" s="14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144</v>
      </c>
      <c r="C3" s="9" t="s">
        <v>144</v>
      </c>
      <c r="D3" s="140" t="s">
        <v>145</v>
      </c>
      <c r="E3" s="141" t="s">
        <v>146</v>
      </c>
      <c r="F3" s="142" t="s">
        <v>147</v>
      </c>
      <c r="G3" s="142" t="s">
        <v>148</v>
      </c>
      <c r="H3" s="142" t="s">
        <v>149</v>
      </c>
      <c r="I3" s="142" t="s">
        <v>150</v>
      </c>
      <c r="J3" s="142" t="s">
        <v>151</v>
      </c>
      <c r="K3" s="142" t="s">
        <v>152</v>
      </c>
      <c r="L3" s="142" t="s">
        <v>153</v>
      </c>
      <c r="M3" s="142" t="s">
        <v>154</v>
      </c>
      <c r="N3" s="142" t="s">
        <v>155</v>
      </c>
      <c r="O3" s="142" t="s">
        <v>156</v>
      </c>
      <c r="P3" s="142" t="s">
        <v>157</v>
      </c>
      <c r="Q3" s="142" t="s">
        <v>158</v>
      </c>
      <c r="R3" s="142" t="s">
        <v>159</v>
      </c>
      <c r="S3" s="142" t="s">
        <v>160</v>
      </c>
      <c r="T3" s="142" t="s">
        <v>161</v>
      </c>
      <c r="U3" s="142" t="s">
        <v>162</v>
      </c>
      <c r="V3" s="142" t="s">
        <v>163</v>
      </c>
      <c r="W3" s="142" t="s">
        <v>164</v>
      </c>
      <c r="X3" s="142" t="s">
        <v>165</v>
      </c>
      <c r="Y3" s="142" t="s">
        <v>166</v>
      </c>
      <c r="Z3" s="142" t="s">
        <v>167</v>
      </c>
      <c r="AA3" s="142" t="s">
        <v>168</v>
      </c>
      <c r="AB3" s="142" t="s">
        <v>169</v>
      </c>
      <c r="AC3" s="142" t="s">
        <v>170</v>
      </c>
      <c r="AD3" s="142" t="s">
        <v>171</v>
      </c>
      <c r="AE3" s="142" t="s">
        <v>172</v>
      </c>
      <c r="AF3" s="142" t="s">
        <v>173</v>
      </c>
      <c r="AG3" s="142" t="s">
        <v>174</v>
      </c>
      <c r="AH3" s="142" t="s">
        <v>175</v>
      </c>
      <c r="AI3" s="142" t="s">
        <v>176</v>
      </c>
      <c r="AJ3" s="142" t="s">
        <v>177</v>
      </c>
      <c r="AK3" s="142" t="s">
        <v>178</v>
      </c>
      <c r="AL3" s="142" t="s">
        <v>179</v>
      </c>
      <c r="AM3" s="142" t="s">
        <v>180</v>
      </c>
      <c r="AN3" s="142" t="s">
        <v>181</v>
      </c>
      <c r="AO3" s="142" t="s">
        <v>182</v>
      </c>
      <c r="AP3" s="142" t="s">
        <v>183</v>
      </c>
      <c r="AQ3" s="142" t="s">
        <v>184</v>
      </c>
      <c r="AR3" s="14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97</v>
      </c>
      <c r="E4" s="10" t="s">
        <v>185</v>
      </c>
      <c r="F4" s="11" t="s">
        <v>185</v>
      </c>
      <c r="G4" s="11" t="s">
        <v>185</v>
      </c>
      <c r="H4" s="11" t="s">
        <v>185</v>
      </c>
      <c r="I4" s="11" t="s">
        <v>185</v>
      </c>
      <c r="J4" s="11" t="s">
        <v>185</v>
      </c>
      <c r="K4" s="11" t="s">
        <v>185</v>
      </c>
      <c r="L4" s="11" t="s">
        <v>185</v>
      </c>
      <c r="M4" s="11" t="s">
        <v>185</v>
      </c>
      <c r="N4" s="11" t="s">
        <v>185</v>
      </c>
      <c r="O4" s="11" t="s">
        <v>185</v>
      </c>
      <c r="P4" s="11" t="s">
        <v>186</v>
      </c>
      <c r="Q4" s="11" t="s">
        <v>185</v>
      </c>
      <c r="R4" s="11" t="s">
        <v>186</v>
      </c>
      <c r="S4" s="11" t="s">
        <v>186</v>
      </c>
      <c r="T4" s="11" t="s">
        <v>185</v>
      </c>
      <c r="U4" s="11" t="s">
        <v>185</v>
      </c>
      <c r="V4" s="11" t="s">
        <v>185</v>
      </c>
      <c r="W4" s="11" t="s">
        <v>185</v>
      </c>
      <c r="X4" s="11" t="s">
        <v>185</v>
      </c>
      <c r="Y4" s="11" t="s">
        <v>185</v>
      </c>
      <c r="Z4" s="11" t="s">
        <v>185</v>
      </c>
      <c r="AA4" s="11" t="s">
        <v>185</v>
      </c>
      <c r="AB4" s="11" t="s">
        <v>187</v>
      </c>
      <c r="AC4" s="11" t="s">
        <v>185</v>
      </c>
      <c r="AD4" s="11" t="s">
        <v>185</v>
      </c>
      <c r="AE4" s="11" t="s">
        <v>185</v>
      </c>
      <c r="AF4" s="11" t="s">
        <v>185</v>
      </c>
      <c r="AG4" s="11" t="s">
        <v>186</v>
      </c>
      <c r="AH4" s="11" t="s">
        <v>185</v>
      </c>
      <c r="AI4" s="11" t="s">
        <v>186</v>
      </c>
      <c r="AJ4" s="11" t="s">
        <v>185</v>
      </c>
      <c r="AK4" s="11" t="s">
        <v>185</v>
      </c>
      <c r="AL4" s="11" t="s">
        <v>185</v>
      </c>
      <c r="AM4" s="11" t="s">
        <v>185</v>
      </c>
      <c r="AN4" s="11" t="s">
        <v>185</v>
      </c>
      <c r="AO4" s="11" t="s">
        <v>185</v>
      </c>
      <c r="AP4" s="11" t="s">
        <v>185</v>
      </c>
      <c r="AQ4" s="11" t="s">
        <v>186</v>
      </c>
      <c r="AR4" s="14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188</v>
      </c>
      <c r="E5" s="26" t="s">
        <v>189</v>
      </c>
      <c r="F5" s="26" t="s">
        <v>98</v>
      </c>
      <c r="G5" s="26" t="s">
        <v>98</v>
      </c>
      <c r="H5" s="26" t="s">
        <v>190</v>
      </c>
      <c r="I5" s="26" t="s">
        <v>190</v>
      </c>
      <c r="J5" s="26" t="s">
        <v>190</v>
      </c>
      <c r="K5" s="26" t="s">
        <v>190</v>
      </c>
      <c r="L5" s="26" t="s">
        <v>98</v>
      </c>
      <c r="M5" s="26" t="s">
        <v>98</v>
      </c>
      <c r="N5" s="26" t="s">
        <v>98</v>
      </c>
      <c r="O5" s="26" t="s">
        <v>98</v>
      </c>
      <c r="P5" s="26" t="s">
        <v>98</v>
      </c>
      <c r="Q5" s="26" t="s">
        <v>190</v>
      </c>
      <c r="R5" s="26" t="s">
        <v>99</v>
      </c>
      <c r="S5" s="26" t="s">
        <v>99</v>
      </c>
      <c r="T5" s="26" t="s">
        <v>190</v>
      </c>
      <c r="U5" s="26" t="s">
        <v>190</v>
      </c>
      <c r="V5" s="26" t="s">
        <v>98</v>
      </c>
      <c r="W5" s="26" t="s">
        <v>189</v>
      </c>
      <c r="X5" s="26" t="s">
        <v>98</v>
      </c>
      <c r="Y5" s="26" t="s">
        <v>98</v>
      </c>
      <c r="Z5" s="26" t="s">
        <v>98</v>
      </c>
      <c r="AA5" s="26" t="s">
        <v>99</v>
      </c>
      <c r="AB5" s="26" t="s">
        <v>98</v>
      </c>
      <c r="AC5" s="26" t="s">
        <v>98</v>
      </c>
      <c r="AD5" s="26" t="s">
        <v>98</v>
      </c>
      <c r="AE5" s="26" t="s">
        <v>190</v>
      </c>
      <c r="AF5" s="26" t="s">
        <v>98</v>
      </c>
      <c r="AG5" s="26" t="s">
        <v>98</v>
      </c>
      <c r="AH5" s="26" t="s">
        <v>190</v>
      </c>
      <c r="AI5" s="26" t="s">
        <v>98</v>
      </c>
      <c r="AJ5" s="26" t="s">
        <v>98</v>
      </c>
      <c r="AK5" s="26" t="s">
        <v>98</v>
      </c>
      <c r="AL5" s="26" t="s">
        <v>191</v>
      </c>
      <c r="AM5" s="26" t="s">
        <v>98</v>
      </c>
      <c r="AN5" s="26" t="s">
        <v>98</v>
      </c>
      <c r="AO5" s="26" t="s">
        <v>190</v>
      </c>
      <c r="AP5" s="26" t="s">
        <v>98</v>
      </c>
      <c r="AQ5" s="26" t="s">
        <v>190</v>
      </c>
      <c r="AR5" s="14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1.4347228081339554</v>
      </c>
      <c r="E6" s="22">
        <v>1.4</v>
      </c>
      <c r="F6" s="22">
        <v>1.4275</v>
      </c>
      <c r="G6" s="22">
        <v>1.39</v>
      </c>
      <c r="H6" s="22">
        <v>1.405</v>
      </c>
      <c r="I6" s="22">
        <v>1.48</v>
      </c>
      <c r="J6" s="22">
        <v>1.395</v>
      </c>
      <c r="K6" s="22">
        <v>1.4</v>
      </c>
      <c r="L6" s="22">
        <v>1.415</v>
      </c>
      <c r="M6" s="22">
        <v>1.44</v>
      </c>
      <c r="N6" s="22">
        <v>1.3939999999999999</v>
      </c>
      <c r="O6" s="22">
        <v>1.4100000000000001</v>
      </c>
      <c r="P6" s="22">
        <v>1.4059999999999999</v>
      </c>
      <c r="Q6" s="22">
        <v>1.43</v>
      </c>
      <c r="R6" s="22">
        <v>1.43</v>
      </c>
      <c r="S6" s="22">
        <v>1.405</v>
      </c>
      <c r="T6" s="22">
        <v>1.41</v>
      </c>
      <c r="U6" s="22">
        <v>1.43</v>
      </c>
      <c r="V6" s="22">
        <v>1.42</v>
      </c>
      <c r="W6" s="22">
        <v>1.41</v>
      </c>
      <c r="X6" s="22">
        <v>1.4159999999999999</v>
      </c>
      <c r="Y6" s="22">
        <v>1.472</v>
      </c>
      <c r="Z6" s="22">
        <v>1.4319999999999999</v>
      </c>
      <c r="AA6" s="22">
        <v>1.43</v>
      </c>
      <c r="AB6" s="22">
        <v>1.39</v>
      </c>
      <c r="AC6" s="22">
        <v>1.359</v>
      </c>
      <c r="AD6" s="22">
        <v>1.4390000000000001</v>
      </c>
      <c r="AE6" s="22">
        <v>1.37</v>
      </c>
      <c r="AF6" s="22">
        <v>1.36</v>
      </c>
      <c r="AG6" s="22">
        <v>1.42</v>
      </c>
      <c r="AH6" s="22">
        <v>1.431</v>
      </c>
      <c r="AI6" s="22">
        <v>1.36</v>
      </c>
      <c r="AJ6" s="22">
        <v>1.4351500000000001</v>
      </c>
      <c r="AK6" s="22">
        <v>1.3828</v>
      </c>
      <c r="AL6" s="22">
        <v>1.43</v>
      </c>
      <c r="AM6" s="22">
        <v>1.3837699999999999</v>
      </c>
      <c r="AN6" s="22">
        <v>1.4200254358498641</v>
      </c>
      <c r="AO6" s="22">
        <v>1.35</v>
      </c>
      <c r="AP6" s="22">
        <v>1.39</v>
      </c>
      <c r="AQ6" s="22">
        <v>1.4470000000000001</v>
      </c>
      <c r="AR6" s="14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1.5235130407837505</v>
      </c>
      <c r="E7" s="11">
        <v>1.42</v>
      </c>
      <c r="F7" s="11">
        <v>1.4390203265578141</v>
      </c>
      <c r="G7" s="11">
        <v>1.47</v>
      </c>
      <c r="H7" s="11">
        <v>1.37</v>
      </c>
      <c r="I7" s="11">
        <v>1.4450000000000001</v>
      </c>
      <c r="J7" s="11">
        <v>1.38</v>
      </c>
      <c r="K7" s="11">
        <v>1.35</v>
      </c>
      <c r="L7" s="11">
        <v>1.4989999999999999</v>
      </c>
      <c r="M7" s="11">
        <v>1.3900000000000001</v>
      </c>
      <c r="N7" s="11">
        <v>1.371</v>
      </c>
      <c r="O7" s="11">
        <v>1.4100000000000001</v>
      </c>
      <c r="P7" s="11">
        <v>1.472</v>
      </c>
      <c r="Q7" s="11">
        <v>1.44</v>
      </c>
      <c r="R7" s="11">
        <v>1.379</v>
      </c>
      <c r="S7" s="11">
        <v>1.4039999999999999</v>
      </c>
      <c r="T7" s="11">
        <v>1.38</v>
      </c>
      <c r="U7" s="11">
        <v>1.46</v>
      </c>
      <c r="V7" s="11">
        <v>1.44</v>
      </c>
      <c r="W7" s="11">
        <v>1.45</v>
      </c>
      <c r="X7" s="11">
        <v>1.4219999999999999</v>
      </c>
      <c r="Y7" s="11">
        <v>1.4550000000000001</v>
      </c>
      <c r="Z7" s="11">
        <v>1.4350000000000001</v>
      </c>
      <c r="AA7" s="11">
        <v>1.42</v>
      </c>
      <c r="AB7" s="11">
        <v>1.381</v>
      </c>
      <c r="AC7" s="11">
        <v>1.3280000000000001</v>
      </c>
      <c r="AD7" s="11">
        <v>1.42</v>
      </c>
      <c r="AE7" s="11">
        <v>1.42</v>
      </c>
      <c r="AF7" s="11">
        <v>1.3380000000000001</v>
      </c>
      <c r="AG7" s="11">
        <v>1.35</v>
      </c>
      <c r="AH7" s="11">
        <v>1.4159999999999999</v>
      </c>
      <c r="AI7" s="11">
        <v>1.34</v>
      </c>
      <c r="AJ7" s="11">
        <v>1.44017434</v>
      </c>
      <c r="AK7" s="11">
        <v>1.3615999999999999</v>
      </c>
      <c r="AL7" s="11">
        <v>1.49</v>
      </c>
      <c r="AM7" s="11">
        <v>1.36513</v>
      </c>
      <c r="AN7" s="11">
        <v>1.4180345123586839</v>
      </c>
      <c r="AO7" s="11">
        <v>1.41</v>
      </c>
      <c r="AP7" s="11">
        <v>1.37</v>
      </c>
      <c r="AQ7" s="11">
        <v>1.4510000000000001</v>
      </c>
      <c r="AR7" s="14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1.4717980359813931</v>
      </c>
      <c r="E8" s="11">
        <v>1.41</v>
      </c>
      <c r="F8" s="11">
        <v>1.4159999999999999</v>
      </c>
      <c r="G8" s="11">
        <v>1.47</v>
      </c>
      <c r="H8" s="11">
        <v>1.385</v>
      </c>
      <c r="I8" s="11">
        <v>1.47</v>
      </c>
      <c r="J8" s="11">
        <v>1.385</v>
      </c>
      <c r="K8" s="11">
        <v>1.45</v>
      </c>
      <c r="L8" s="11">
        <v>1.4279999999999999</v>
      </c>
      <c r="M8" s="11">
        <v>1.46</v>
      </c>
      <c r="N8" s="11">
        <v>1.3819999999999999</v>
      </c>
      <c r="O8" s="11">
        <v>1.44</v>
      </c>
      <c r="P8" s="11">
        <v>1.4630000000000001</v>
      </c>
      <c r="Q8" s="11">
        <v>1.44</v>
      </c>
      <c r="R8" s="11">
        <v>1.4179999999999999</v>
      </c>
      <c r="S8" s="11">
        <v>1.429</v>
      </c>
      <c r="T8" s="11">
        <v>1.41</v>
      </c>
      <c r="U8" s="11">
        <v>1.45</v>
      </c>
      <c r="V8" s="11">
        <v>1.4419999999999999</v>
      </c>
      <c r="W8" s="11">
        <v>1.42</v>
      </c>
      <c r="X8" s="11">
        <v>1.391</v>
      </c>
      <c r="Y8" s="11">
        <v>1.4570000000000001</v>
      </c>
      <c r="Z8" s="11">
        <v>1.4550000000000001</v>
      </c>
      <c r="AA8" s="11">
        <v>1.44</v>
      </c>
      <c r="AB8" s="11">
        <v>1.4039999999999999</v>
      </c>
      <c r="AC8" s="11">
        <v>1.36</v>
      </c>
      <c r="AD8" s="11">
        <v>1.4059999999999999</v>
      </c>
      <c r="AE8" s="11">
        <v>1.39</v>
      </c>
      <c r="AF8" s="11">
        <v>1.35</v>
      </c>
      <c r="AG8" s="11">
        <v>1.38</v>
      </c>
      <c r="AH8" s="11">
        <v>1.5</v>
      </c>
      <c r="AI8" s="11">
        <v>1.34</v>
      </c>
      <c r="AJ8" s="11">
        <v>1.4712222749999999</v>
      </c>
      <c r="AK8" s="11">
        <v>1.3814</v>
      </c>
      <c r="AL8" s="11">
        <v>1.51</v>
      </c>
      <c r="AM8" s="11">
        <v>1.3910800000000001</v>
      </c>
      <c r="AN8" s="11">
        <v>1.4165299766028097</v>
      </c>
      <c r="AO8" s="11">
        <v>1.34</v>
      </c>
      <c r="AP8" s="11">
        <v>1.36</v>
      </c>
      <c r="AQ8" s="11">
        <v>1.468</v>
      </c>
      <c r="AR8" s="14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1.5391490529669565</v>
      </c>
      <c r="E9" s="11">
        <v>1.42</v>
      </c>
      <c r="F9" s="11">
        <v>1.417527490836388</v>
      </c>
      <c r="G9" s="11">
        <v>1.49</v>
      </c>
      <c r="H9" s="11">
        <v>1.43</v>
      </c>
      <c r="I9" s="11">
        <v>1.4550000000000001</v>
      </c>
      <c r="J9" s="11">
        <v>1.325</v>
      </c>
      <c r="K9" s="11">
        <v>1.4</v>
      </c>
      <c r="L9" s="11">
        <v>1.4300000000000002</v>
      </c>
      <c r="M9" s="11">
        <v>1.44</v>
      </c>
      <c r="N9" s="11">
        <v>1.403</v>
      </c>
      <c r="O9" s="11">
        <v>1.4</v>
      </c>
      <c r="P9" s="11">
        <v>1.464</v>
      </c>
      <c r="Q9" s="11">
        <v>1.44</v>
      </c>
      <c r="R9" s="11">
        <v>1.427</v>
      </c>
      <c r="S9" s="11">
        <v>1.4019999999999999</v>
      </c>
      <c r="T9" s="11">
        <v>1.4</v>
      </c>
      <c r="U9" s="11">
        <v>1.35</v>
      </c>
      <c r="V9" s="11">
        <v>1.4239999999999999</v>
      </c>
      <c r="W9" s="11">
        <v>1.4</v>
      </c>
      <c r="X9" s="11">
        <v>1.407</v>
      </c>
      <c r="Y9" s="11">
        <v>1.4470000000000001</v>
      </c>
      <c r="Z9" s="11">
        <v>1.47</v>
      </c>
      <c r="AA9" s="11">
        <v>1.42</v>
      </c>
      <c r="AB9" s="11">
        <v>1.4</v>
      </c>
      <c r="AC9" s="11">
        <v>1.3640000000000001</v>
      </c>
      <c r="AD9" s="11">
        <v>1.377</v>
      </c>
      <c r="AE9" s="11">
        <v>1.4</v>
      </c>
      <c r="AF9" s="11">
        <v>1.349</v>
      </c>
      <c r="AG9" s="11">
        <v>1.34</v>
      </c>
      <c r="AH9" s="11">
        <v>1.4930000000000001</v>
      </c>
      <c r="AI9" s="11">
        <v>1.43</v>
      </c>
      <c r="AJ9" s="11">
        <v>1.4709796400000001</v>
      </c>
      <c r="AK9" s="11">
        <v>1.4071</v>
      </c>
      <c r="AL9" s="11">
        <v>1.33</v>
      </c>
      <c r="AM9" s="11">
        <v>1.3856999999999999</v>
      </c>
      <c r="AN9" s="11">
        <v>1.4080075148826137</v>
      </c>
      <c r="AO9" s="11">
        <v>1.43</v>
      </c>
      <c r="AP9" s="11">
        <v>1.39</v>
      </c>
      <c r="AQ9" s="11">
        <v>1.4470000000000001</v>
      </c>
      <c r="AR9" s="14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1.415097569373561</v>
      </c>
      <c r="BN9" s="28"/>
    </row>
    <row r="10" spans="1:66">
      <c r="A10" s="30"/>
      <c r="B10" s="19">
        <v>1</v>
      </c>
      <c r="C10" s="9">
        <v>5</v>
      </c>
      <c r="D10" s="10">
        <v>1.3951184451996301</v>
      </c>
      <c r="E10" s="11">
        <v>1.41</v>
      </c>
      <c r="F10" s="11">
        <v>1.4530000000000001</v>
      </c>
      <c r="G10" s="11">
        <v>1.48</v>
      </c>
      <c r="H10" s="11">
        <v>1.415</v>
      </c>
      <c r="I10" s="11">
        <v>1.47</v>
      </c>
      <c r="J10" s="11">
        <v>1.35</v>
      </c>
      <c r="K10" s="11">
        <v>1.41</v>
      </c>
      <c r="L10" s="11">
        <v>1.427</v>
      </c>
      <c r="M10" s="11">
        <v>1.44</v>
      </c>
      <c r="N10" s="11">
        <v>1.4139999999999999</v>
      </c>
      <c r="O10" s="11">
        <v>1.37</v>
      </c>
      <c r="P10" s="11">
        <v>1.4139999999999999</v>
      </c>
      <c r="Q10" s="11">
        <v>1.41</v>
      </c>
      <c r="R10" s="11">
        <v>1.395</v>
      </c>
      <c r="S10" s="11">
        <v>1.417</v>
      </c>
      <c r="T10" s="11">
        <v>1.425</v>
      </c>
      <c r="U10" s="11">
        <v>1.44</v>
      </c>
      <c r="V10" s="11">
        <v>1.421</v>
      </c>
      <c r="W10" s="11">
        <v>1.45</v>
      </c>
      <c r="X10" s="11">
        <v>1.3740000000000001</v>
      </c>
      <c r="Y10" s="11">
        <v>1.448</v>
      </c>
      <c r="Z10" s="11">
        <v>1.472</v>
      </c>
      <c r="AA10" s="11">
        <v>1.43</v>
      </c>
      <c r="AB10" s="11">
        <v>1.401</v>
      </c>
      <c r="AC10" s="11">
        <v>1.339</v>
      </c>
      <c r="AD10" s="11">
        <v>1.4319999999999999</v>
      </c>
      <c r="AE10" s="11">
        <v>1.36</v>
      </c>
      <c r="AF10" s="11">
        <v>1.339</v>
      </c>
      <c r="AG10" s="139">
        <v>1.06</v>
      </c>
      <c r="AH10" s="11">
        <v>1.508</v>
      </c>
      <c r="AI10" s="11">
        <v>1.36</v>
      </c>
      <c r="AJ10" s="11">
        <v>1.4323375</v>
      </c>
      <c r="AK10" s="11">
        <v>1.3976</v>
      </c>
      <c r="AL10" s="11">
        <v>1.48</v>
      </c>
      <c r="AM10" s="11">
        <v>1.4177</v>
      </c>
      <c r="AN10" s="11">
        <v>1.3989840813931975</v>
      </c>
      <c r="AO10" s="11">
        <v>1.38</v>
      </c>
      <c r="AP10" s="11">
        <v>1.36</v>
      </c>
      <c r="AQ10" s="11">
        <v>1.47</v>
      </c>
      <c r="AR10" s="14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1.4396662797812982</v>
      </c>
      <c r="E11" s="11">
        <v>1.41</v>
      </c>
      <c r="F11" s="11">
        <v>1.4464821607202405</v>
      </c>
      <c r="G11" s="11">
        <v>1.45</v>
      </c>
      <c r="H11" s="11">
        <v>1.44</v>
      </c>
      <c r="I11" s="11">
        <v>1.47</v>
      </c>
      <c r="J11" s="11">
        <v>1.385</v>
      </c>
      <c r="K11" s="11">
        <v>1.405</v>
      </c>
      <c r="L11" s="11">
        <v>1.526</v>
      </c>
      <c r="M11" s="11">
        <v>1.33</v>
      </c>
      <c r="N11" s="11">
        <v>1.4470000000000001</v>
      </c>
      <c r="O11" s="11">
        <v>1.37</v>
      </c>
      <c r="P11" s="11">
        <v>1.3959999999999999</v>
      </c>
      <c r="Q11" s="11">
        <v>1.43</v>
      </c>
      <c r="R11" s="11">
        <v>1.401</v>
      </c>
      <c r="S11" s="11">
        <v>1.389</v>
      </c>
      <c r="T11" s="11">
        <v>1.4</v>
      </c>
      <c r="U11" s="11">
        <v>1.49</v>
      </c>
      <c r="V11" s="11">
        <v>1.42</v>
      </c>
      <c r="W11" s="11">
        <v>1.45</v>
      </c>
      <c r="X11" s="11">
        <v>1.409</v>
      </c>
      <c r="Y11" s="11">
        <v>1.446</v>
      </c>
      <c r="Z11" s="11">
        <v>1.46</v>
      </c>
      <c r="AA11" s="11">
        <v>1.4</v>
      </c>
      <c r="AB11" s="11">
        <v>1.399</v>
      </c>
      <c r="AC11" s="11">
        <v>1.3580000000000001</v>
      </c>
      <c r="AD11" s="11">
        <v>1.423</v>
      </c>
      <c r="AE11" s="11">
        <v>1.4</v>
      </c>
      <c r="AF11" s="11">
        <v>1.347</v>
      </c>
      <c r="AG11" s="11">
        <v>1.3900000000000001</v>
      </c>
      <c r="AH11" s="11">
        <v>1.4910000000000001</v>
      </c>
      <c r="AI11" s="11">
        <v>1.44</v>
      </c>
      <c r="AJ11" s="11">
        <v>1.4448414799999998</v>
      </c>
      <c r="AK11" s="11">
        <v>1.4266000000000001</v>
      </c>
      <c r="AL11" s="11">
        <v>1.49</v>
      </c>
      <c r="AM11" s="11">
        <v>1.41245</v>
      </c>
      <c r="AN11" s="11">
        <v>1.4490844992116767</v>
      </c>
      <c r="AO11" s="11">
        <v>1.42</v>
      </c>
      <c r="AP11" s="11">
        <v>1.35</v>
      </c>
      <c r="AQ11" s="11">
        <v>1.4570000000000001</v>
      </c>
      <c r="AR11" s="14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0"/>
    </row>
    <row r="12" spans="1:66">
      <c r="A12" s="30"/>
      <c r="B12" s="19"/>
      <c r="C12" s="9">
        <v>7</v>
      </c>
      <c r="D12" s="10">
        <v>1.4695724995144321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4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0"/>
    </row>
    <row r="13" spans="1:66">
      <c r="A13" s="30"/>
      <c r="B13" s="19"/>
      <c r="C13" s="9">
        <v>8</v>
      </c>
      <c r="D13" s="10">
        <v>1.4532804406782853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4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0"/>
    </row>
    <row r="14" spans="1:66">
      <c r="A14" s="30"/>
      <c r="B14" s="19"/>
      <c r="C14" s="9">
        <v>9</v>
      </c>
      <c r="D14" s="10">
        <v>1.4566547623568722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4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0"/>
    </row>
    <row r="15" spans="1:66">
      <c r="A15" s="30"/>
      <c r="B15" s="19"/>
      <c r="C15" s="9">
        <v>10</v>
      </c>
      <c r="D15" s="10">
        <v>1.5115862724616609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4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0"/>
    </row>
    <row r="16" spans="1:66">
      <c r="A16" s="30"/>
      <c r="B16" s="19"/>
      <c r="C16" s="9">
        <v>11</v>
      </c>
      <c r="D16" s="10">
        <v>1.5844194766061932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4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0"/>
    </row>
    <row r="17" spans="1:65">
      <c r="A17" s="30"/>
      <c r="B17" s="19"/>
      <c r="C17" s="9">
        <v>12</v>
      </c>
      <c r="D17" s="10">
        <v>1.4713168858721619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4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0"/>
    </row>
    <row r="18" spans="1:65">
      <c r="A18" s="30"/>
      <c r="B18" s="19"/>
      <c r="C18" s="9">
        <v>13</v>
      </c>
      <c r="D18" s="10">
        <v>1.5217622319025963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4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0"/>
    </row>
    <row r="19" spans="1:65">
      <c r="A19" s="30"/>
      <c r="B19" s="19"/>
      <c r="C19" s="9">
        <v>14</v>
      </c>
      <c r="D19" s="10">
        <v>1.4799093088272548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4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0"/>
    </row>
    <row r="20" spans="1:65">
      <c r="A20" s="30"/>
      <c r="B20" s="19"/>
      <c r="C20" s="9">
        <v>15</v>
      </c>
      <c r="D20" s="10">
        <v>1.438077092540073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4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0"/>
    </row>
    <row r="21" spans="1:65">
      <c r="A21" s="30"/>
      <c r="B21" s="19"/>
      <c r="C21" s="9">
        <v>16</v>
      </c>
      <c r="D21" s="10">
        <v>1.470313985884909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4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0"/>
    </row>
    <row r="22" spans="1:65">
      <c r="A22" s="30"/>
      <c r="B22" s="19"/>
      <c r="C22" s="9">
        <v>17</v>
      </c>
      <c r="D22" s="10">
        <v>1.5023815994791252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4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0"/>
    </row>
    <row r="23" spans="1:65">
      <c r="A23" s="30"/>
      <c r="B23" s="19"/>
      <c r="C23" s="9">
        <v>18</v>
      </c>
      <c r="D23" s="10">
        <v>1.4927591494055494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4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0"/>
    </row>
    <row r="24" spans="1:65">
      <c r="A24" s="30"/>
      <c r="B24" s="19"/>
      <c r="C24" s="9">
        <v>19</v>
      </c>
      <c r="D24" s="10">
        <v>1.5134775386027932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4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0"/>
    </row>
    <row r="25" spans="1:65">
      <c r="A25" s="30"/>
      <c r="B25" s="19"/>
      <c r="C25" s="9">
        <v>20</v>
      </c>
      <c r="D25" s="10">
        <v>1.467146888023249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4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0"/>
    </row>
    <row r="26" spans="1:65">
      <c r="A26" s="30"/>
      <c r="B26" s="20" t="s">
        <v>192</v>
      </c>
      <c r="C26" s="12"/>
      <c r="D26" s="23">
        <v>1.4818312897501074</v>
      </c>
      <c r="E26" s="23">
        <v>1.4116666666666664</v>
      </c>
      <c r="F26" s="23">
        <v>1.4332549963524073</v>
      </c>
      <c r="G26" s="23">
        <v>1.4583333333333333</v>
      </c>
      <c r="H26" s="23">
        <v>1.4075</v>
      </c>
      <c r="I26" s="23">
        <v>1.4649999999999999</v>
      </c>
      <c r="J26" s="23">
        <v>1.37</v>
      </c>
      <c r="K26" s="23">
        <v>1.4024999999999999</v>
      </c>
      <c r="L26" s="23">
        <v>1.4541666666666666</v>
      </c>
      <c r="M26" s="23">
        <v>1.4166666666666667</v>
      </c>
      <c r="N26" s="23">
        <v>1.401833333333333</v>
      </c>
      <c r="O26" s="23">
        <v>1.4000000000000001</v>
      </c>
      <c r="P26" s="23">
        <v>1.4358333333333331</v>
      </c>
      <c r="Q26" s="23">
        <v>1.4316666666666666</v>
      </c>
      <c r="R26" s="23">
        <v>1.4083333333333332</v>
      </c>
      <c r="S26" s="23">
        <v>1.4076666666666666</v>
      </c>
      <c r="T26" s="23">
        <v>1.4041666666666666</v>
      </c>
      <c r="U26" s="23">
        <v>1.4366666666666665</v>
      </c>
      <c r="V26" s="23">
        <v>1.4278333333333333</v>
      </c>
      <c r="W26" s="23">
        <v>1.43</v>
      </c>
      <c r="X26" s="23">
        <v>1.4031666666666667</v>
      </c>
      <c r="Y26" s="23">
        <v>1.4541666666666666</v>
      </c>
      <c r="Z26" s="23">
        <v>1.454</v>
      </c>
      <c r="AA26" s="23">
        <v>1.4233333333333331</v>
      </c>
      <c r="AB26" s="23">
        <v>1.3958333333333333</v>
      </c>
      <c r="AC26" s="23">
        <v>1.3513333333333335</v>
      </c>
      <c r="AD26" s="23">
        <v>1.4161666666666666</v>
      </c>
      <c r="AE26" s="23">
        <v>1.39</v>
      </c>
      <c r="AF26" s="23">
        <v>1.3471666666666666</v>
      </c>
      <c r="AG26" s="23">
        <v>1.3233333333333335</v>
      </c>
      <c r="AH26" s="23">
        <v>1.4731666666666667</v>
      </c>
      <c r="AI26" s="23">
        <v>1.3783333333333332</v>
      </c>
      <c r="AJ26" s="23">
        <v>1.4491175391666669</v>
      </c>
      <c r="AK26" s="23">
        <v>1.3928499999999999</v>
      </c>
      <c r="AL26" s="23">
        <v>1.4550000000000001</v>
      </c>
      <c r="AM26" s="23">
        <v>1.3926383333333332</v>
      </c>
      <c r="AN26" s="23">
        <v>1.4184443367164743</v>
      </c>
      <c r="AO26" s="23">
        <v>1.388333333333333</v>
      </c>
      <c r="AP26" s="23">
        <v>1.37</v>
      </c>
      <c r="AQ26" s="23">
        <v>1.4566666666666668</v>
      </c>
      <c r="AR26" s="14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0"/>
    </row>
    <row r="27" spans="1:65">
      <c r="A27" s="30"/>
      <c r="B27" s="3" t="s">
        <v>193</v>
      </c>
      <c r="C27" s="29"/>
      <c r="D27" s="11">
        <v>1.4715574609267774</v>
      </c>
      <c r="E27" s="11">
        <v>1.41</v>
      </c>
      <c r="F27" s="11">
        <v>1.433260163278907</v>
      </c>
      <c r="G27" s="11">
        <v>1.47</v>
      </c>
      <c r="H27" s="11">
        <v>1.4100000000000001</v>
      </c>
      <c r="I27" s="11">
        <v>1.47</v>
      </c>
      <c r="J27" s="11">
        <v>1.3824999999999998</v>
      </c>
      <c r="K27" s="11">
        <v>1.4024999999999999</v>
      </c>
      <c r="L27" s="11">
        <v>1.429</v>
      </c>
      <c r="M27" s="11">
        <v>1.44</v>
      </c>
      <c r="N27" s="11">
        <v>1.3984999999999999</v>
      </c>
      <c r="O27" s="11">
        <v>1.405</v>
      </c>
      <c r="P27" s="11">
        <v>1.4384999999999999</v>
      </c>
      <c r="Q27" s="11">
        <v>1.4350000000000001</v>
      </c>
      <c r="R27" s="11">
        <v>1.4095</v>
      </c>
      <c r="S27" s="11">
        <v>1.4045000000000001</v>
      </c>
      <c r="T27" s="11">
        <v>1.4049999999999998</v>
      </c>
      <c r="U27" s="11">
        <v>1.4449999999999998</v>
      </c>
      <c r="V27" s="11">
        <v>1.4224999999999999</v>
      </c>
      <c r="W27" s="11">
        <v>1.4350000000000001</v>
      </c>
      <c r="X27" s="11">
        <v>1.4079999999999999</v>
      </c>
      <c r="Y27" s="11">
        <v>1.4515</v>
      </c>
      <c r="Z27" s="11">
        <v>1.4575</v>
      </c>
      <c r="AA27" s="11">
        <v>1.4249999999999998</v>
      </c>
      <c r="AB27" s="11">
        <v>1.3995</v>
      </c>
      <c r="AC27" s="11">
        <v>1.3585</v>
      </c>
      <c r="AD27" s="11">
        <v>1.4215</v>
      </c>
      <c r="AE27" s="11">
        <v>1.395</v>
      </c>
      <c r="AF27" s="11">
        <v>1.3479999999999999</v>
      </c>
      <c r="AG27" s="11">
        <v>1.365</v>
      </c>
      <c r="AH27" s="11">
        <v>1.492</v>
      </c>
      <c r="AI27" s="11">
        <v>1.36</v>
      </c>
      <c r="AJ27" s="11">
        <v>1.4425079099999998</v>
      </c>
      <c r="AK27" s="11">
        <v>1.3902000000000001</v>
      </c>
      <c r="AL27" s="11">
        <v>1.4849999999999999</v>
      </c>
      <c r="AM27" s="11">
        <v>1.38839</v>
      </c>
      <c r="AN27" s="11">
        <v>1.4172822444807469</v>
      </c>
      <c r="AO27" s="11">
        <v>1.395</v>
      </c>
      <c r="AP27" s="11">
        <v>1.3650000000000002</v>
      </c>
      <c r="AQ27" s="11">
        <v>1.4540000000000002</v>
      </c>
      <c r="AR27" s="14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0"/>
    </row>
    <row r="28" spans="1:65">
      <c r="A28" s="30"/>
      <c r="B28" s="3" t="s">
        <v>194</v>
      </c>
      <c r="C28" s="29"/>
      <c r="D28" s="24">
        <v>4.30197087924305E-2</v>
      </c>
      <c r="E28" s="24">
        <v>7.5277265270908165E-3</v>
      </c>
      <c r="F28" s="24">
        <v>1.5338001111805513E-2</v>
      </c>
      <c r="G28" s="24">
        <v>3.6009258068817093E-2</v>
      </c>
      <c r="H28" s="24">
        <v>2.6598872156540717E-2</v>
      </c>
      <c r="I28" s="24">
        <v>1.2649110640673476E-2</v>
      </c>
      <c r="J28" s="24">
        <v>2.6832815729997475E-2</v>
      </c>
      <c r="K28" s="24">
        <v>3.1898275815473116E-2</v>
      </c>
      <c r="L28" s="24">
        <v>4.6283546392499604E-2</v>
      </c>
      <c r="M28" s="24">
        <v>4.844240566555981E-2</v>
      </c>
      <c r="N28" s="24">
        <v>2.6813553786595848E-2</v>
      </c>
      <c r="O28" s="24">
        <v>2.6832815729997433E-2</v>
      </c>
      <c r="P28" s="24">
        <v>3.4037724169906983E-2</v>
      </c>
      <c r="Q28" s="24">
        <v>1.1690451944500132E-2</v>
      </c>
      <c r="R28" s="24">
        <v>2.0016659728003223E-2</v>
      </c>
      <c r="S28" s="24">
        <v>1.3735598518691038E-2</v>
      </c>
      <c r="T28" s="24">
        <v>1.4972196454317181E-2</v>
      </c>
      <c r="U28" s="24">
        <v>4.7187568984496997E-2</v>
      </c>
      <c r="V28" s="24">
        <v>1.0323113225508405E-2</v>
      </c>
      <c r="W28" s="24">
        <v>2.2803508501982778E-2</v>
      </c>
      <c r="X28" s="24">
        <v>1.7702165592567043E-2</v>
      </c>
      <c r="Y28" s="24">
        <v>9.8268340103344915E-3</v>
      </c>
      <c r="Z28" s="24">
        <v>1.7099707599839236E-2</v>
      </c>
      <c r="AA28" s="24">
        <v>1.3662601021279476E-2</v>
      </c>
      <c r="AB28" s="24">
        <v>8.6583293230661149E-3</v>
      </c>
      <c r="AC28" s="24">
        <v>1.4389811210251065E-2</v>
      </c>
      <c r="AD28" s="24">
        <v>2.222985979862822E-2</v>
      </c>
      <c r="AE28" s="24">
        <v>2.1908902300206562E-2</v>
      </c>
      <c r="AF28" s="24">
        <v>8.0849654709631916E-3</v>
      </c>
      <c r="AG28" s="24">
        <v>0.13216151734399337</v>
      </c>
      <c r="AH28" s="24">
        <v>3.9219467954915821E-2</v>
      </c>
      <c r="AI28" s="24">
        <v>4.4907311951024861E-2</v>
      </c>
      <c r="AJ28" s="24">
        <v>1.7558463242818373E-2</v>
      </c>
      <c r="AK28" s="24">
        <v>2.2686361541684075E-2</v>
      </c>
      <c r="AL28" s="24">
        <v>6.685805860178709E-2</v>
      </c>
      <c r="AM28" s="24">
        <v>1.9526975614945263E-2</v>
      </c>
      <c r="AN28" s="24">
        <v>1.6927970640864865E-2</v>
      </c>
      <c r="AO28" s="24">
        <v>3.7638632635453979E-2</v>
      </c>
      <c r="AP28" s="24">
        <v>1.6733200530681419E-2</v>
      </c>
      <c r="AQ28" s="24">
        <v>1.0250203250017326E-2</v>
      </c>
      <c r="AR28" s="186"/>
      <c r="AS28" s="187"/>
      <c r="AT28" s="187"/>
      <c r="AU28" s="187"/>
      <c r="AV28" s="187"/>
      <c r="AW28" s="187"/>
      <c r="AX28" s="187"/>
      <c r="AY28" s="187"/>
      <c r="AZ28" s="187"/>
      <c r="BA28" s="187"/>
      <c r="BB28" s="187"/>
      <c r="BC28" s="187"/>
      <c r="BD28" s="187"/>
      <c r="BE28" s="187"/>
      <c r="BF28" s="187"/>
      <c r="BG28" s="187"/>
      <c r="BH28" s="187"/>
      <c r="BI28" s="187"/>
      <c r="BJ28" s="187"/>
      <c r="BK28" s="187"/>
      <c r="BL28" s="187"/>
      <c r="BM28" s="51"/>
    </row>
    <row r="29" spans="1:65">
      <c r="A29" s="30"/>
      <c r="B29" s="3" t="s">
        <v>74</v>
      </c>
      <c r="C29" s="29"/>
      <c r="D29" s="13">
        <v>2.9031448512391207E-2</v>
      </c>
      <c r="E29" s="13">
        <v>5.3325099365460343E-3</v>
      </c>
      <c r="F29" s="13">
        <v>1.0701515885756746E-2</v>
      </c>
      <c r="G29" s="13">
        <v>2.4692062675760292E-2</v>
      </c>
      <c r="H29" s="13">
        <v>1.889795535100584E-2</v>
      </c>
      <c r="I29" s="13">
        <v>8.634205215476776E-3</v>
      </c>
      <c r="J29" s="13">
        <v>1.9585996883209833E-2</v>
      </c>
      <c r="K29" s="13">
        <v>2.2743868674134131E-2</v>
      </c>
      <c r="L29" s="13">
        <v>3.182822674555847E-2</v>
      </c>
      <c r="M29" s="13">
        <v>3.4194639293336333E-2</v>
      </c>
      <c r="N29" s="13">
        <v>1.912749051475153E-2</v>
      </c>
      <c r="O29" s="13">
        <v>1.9166296949998166E-2</v>
      </c>
      <c r="P29" s="13">
        <v>2.3705901917520828E-2</v>
      </c>
      <c r="Q29" s="13">
        <v>8.1656241754366459E-3</v>
      </c>
      <c r="R29" s="13">
        <v>1.4213012824617675E-2</v>
      </c>
      <c r="S29" s="13">
        <v>9.7577067383549879E-3</v>
      </c>
      <c r="T29" s="13">
        <v>1.0662691836902445E-2</v>
      </c>
      <c r="U29" s="13">
        <v>3.2845175627260095E-2</v>
      </c>
      <c r="V29" s="13">
        <v>7.2299147137913425E-3</v>
      </c>
      <c r="W29" s="13">
        <v>1.5946509441945998E-2</v>
      </c>
      <c r="X29" s="13">
        <v>1.2615868102554016E-2</v>
      </c>
      <c r="Y29" s="13">
        <v>6.7577082019492207E-3</v>
      </c>
      <c r="Z29" s="13">
        <v>1.1760459147069626E-2</v>
      </c>
      <c r="AA29" s="13">
        <v>9.5990171109691883E-3</v>
      </c>
      <c r="AB29" s="13">
        <v>6.2029822015996052E-3</v>
      </c>
      <c r="AC29" s="13">
        <v>1.0648602276949479E-2</v>
      </c>
      <c r="AD29" s="13">
        <v>1.5697205930536581E-2</v>
      </c>
      <c r="AE29" s="13">
        <v>1.5761800215975945E-2</v>
      </c>
      <c r="AF29" s="13">
        <v>6.001458966445522E-3</v>
      </c>
      <c r="AG29" s="13">
        <v>9.987016423979346E-2</v>
      </c>
      <c r="AH29" s="13">
        <v>2.6622559987498011E-2</v>
      </c>
      <c r="AI29" s="13">
        <v>3.2580879287321549E-2</v>
      </c>
      <c r="AJ29" s="13">
        <v>1.2116659117186302E-2</v>
      </c>
      <c r="AK29" s="13">
        <v>1.6287727710581956E-2</v>
      </c>
      <c r="AL29" s="13">
        <v>4.5950555740059851E-2</v>
      </c>
      <c r="AM29" s="13">
        <v>1.4021569812893703E-2</v>
      </c>
      <c r="AN29" s="13">
        <v>1.1934180427588053E-2</v>
      </c>
      <c r="AO29" s="13">
        <v>2.7110659761431444E-2</v>
      </c>
      <c r="AP29" s="13">
        <v>1.2214014985898846E-2</v>
      </c>
      <c r="AQ29" s="13">
        <v>7.0367528032155551E-3</v>
      </c>
      <c r="AR29" s="14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0"/>
    </row>
    <row r="30" spans="1:65">
      <c r="A30" s="30"/>
      <c r="B30" s="3" t="s">
        <v>195</v>
      </c>
      <c r="C30" s="29"/>
      <c r="D30" s="13">
        <v>4.7158388100467352E-2</v>
      </c>
      <c r="E30" s="13">
        <v>-2.4244990459657556E-3</v>
      </c>
      <c r="F30" s="13">
        <v>1.2831219112957815E-2</v>
      </c>
      <c r="G30" s="13">
        <v>3.0553203464911638E-2</v>
      </c>
      <c r="H30" s="13">
        <v>-5.3689367701510449E-3</v>
      </c>
      <c r="I30" s="13">
        <v>3.5264303823608234E-2</v>
      </c>
      <c r="J30" s="13">
        <v>-3.1868876287820092E-2</v>
      </c>
      <c r="K30" s="13">
        <v>-8.9022620391736584E-3</v>
      </c>
      <c r="L30" s="13">
        <v>2.7608765740726238E-2</v>
      </c>
      <c r="M30" s="13">
        <v>1.108826223056969E-3</v>
      </c>
      <c r="N30" s="13">
        <v>-9.3733720750434069E-3</v>
      </c>
      <c r="O30" s="13">
        <v>-1.0668924673684743E-2</v>
      </c>
      <c r="P30" s="13">
        <v>1.4653239754309988E-2</v>
      </c>
      <c r="Q30" s="13">
        <v>1.1708802030124588E-2</v>
      </c>
      <c r="R30" s="13">
        <v>-4.7800492253139426E-3</v>
      </c>
      <c r="S30" s="13">
        <v>-5.25115926118358E-3</v>
      </c>
      <c r="T30" s="13">
        <v>-7.7244869494994539E-3</v>
      </c>
      <c r="U30" s="13">
        <v>1.5242127299147201E-2</v>
      </c>
      <c r="V30" s="13">
        <v>8.9999193238741171E-3</v>
      </c>
      <c r="W30" s="13">
        <v>1.0531026940450383E-2</v>
      </c>
      <c r="X30" s="13">
        <v>-8.43115200330391E-3</v>
      </c>
      <c r="Y30" s="13">
        <v>2.7608765740726238E-2</v>
      </c>
      <c r="Z30" s="13">
        <v>2.7490988231758662E-2</v>
      </c>
      <c r="AA30" s="13">
        <v>5.819926581753565E-3</v>
      </c>
      <c r="AB30" s="13">
        <v>-1.3613362397870366E-2</v>
      </c>
      <c r="AC30" s="13">
        <v>-4.5059957292170938E-2</v>
      </c>
      <c r="AD30" s="13">
        <v>7.5549369615468542E-4</v>
      </c>
      <c r="AE30" s="13">
        <v>-1.773557521172997E-2</v>
      </c>
      <c r="AF30" s="13">
        <v>-4.800439501635656E-2</v>
      </c>
      <c r="AG30" s="13">
        <v>-6.4846578798697263E-2</v>
      </c>
      <c r="AH30" s="13">
        <v>4.1035401763011903E-2</v>
      </c>
      <c r="AI30" s="13">
        <v>-2.5980000839449291E-2</v>
      </c>
      <c r="AJ30" s="13">
        <v>2.4040723784273021E-2</v>
      </c>
      <c r="AK30" s="13">
        <v>-1.5721579808387176E-2</v>
      </c>
      <c r="AL30" s="13">
        <v>2.8197653285563229E-2</v>
      </c>
      <c r="AM30" s="13">
        <v>-1.5871157244775835E-2</v>
      </c>
      <c r="AN30" s="13">
        <v>2.3650435244511048E-3</v>
      </c>
      <c r="AO30" s="13">
        <v>-1.8913350301404397E-2</v>
      </c>
      <c r="AP30" s="13">
        <v>-3.1868876287820092E-2</v>
      </c>
      <c r="AQ30" s="13">
        <v>2.9375428375237433E-2</v>
      </c>
      <c r="AR30" s="14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0"/>
    </row>
    <row r="31" spans="1:65">
      <c r="A31" s="30"/>
      <c r="B31" s="45" t="s">
        <v>196</v>
      </c>
      <c r="C31" s="46"/>
      <c r="D31" s="44" t="s">
        <v>197</v>
      </c>
      <c r="E31" s="44">
        <v>0</v>
      </c>
      <c r="F31" s="44">
        <v>0.67</v>
      </c>
      <c r="G31" s="44">
        <v>1.46</v>
      </c>
      <c r="H31" s="44">
        <v>0.13</v>
      </c>
      <c r="I31" s="44">
        <v>1.67</v>
      </c>
      <c r="J31" s="44">
        <v>1.3</v>
      </c>
      <c r="K31" s="44">
        <v>0.28999999999999998</v>
      </c>
      <c r="L31" s="44">
        <v>1.33</v>
      </c>
      <c r="M31" s="44">
        <v>0.16</v>
      </c>
      <c r="N31" s="44">
        <v>0.31</v>
      </c>
      <c r="O31" s="44">
        <v>0.36</v>
      </c>
      <c r="P31" s="44">
        <v>0.75</v>
      </c>
      <c r="Q31" s="44">
        <v>0.62</v>
      </c>
      <c r="R31" s="44">
        <v>0.1</v>
      </c>
      <c r="S31" s="44">
        <v>0.12</v>
      </c>
      <c r="T31" s="44">
        <v>0.23</v>
      </c>
      <c r="U31" s="44">
        <v>0.78</v>
      </c>
      <c r="V31" s="44">
        <v>0.5</v>
      </c>
      <c r="W31" s="44">
        <v>0.56999999999999995</v>
      </c>
      <c r="X31" s="44">
        <v>0.27</v>
      </c>
      <c r="Y31" s="44">
        <v>1.33</v>
      </c>
      <c r="Z31" s="44">
        <v>1.32</v>
      </c>
      <c r="AA31" s="44">
        <v>0.36</v>
      </c>
      <c r="AB31" s="44">
        <v>0.49</v>
      </c>
      <c r="AC31" s="44">
        <v>1.88</v>
      </c>
      <c r="AD31" s="44">
        <v>0.14000000000000001</v>
      </c>
      <c r="AE31" s="44">
        <v>0.68</v>
      </c>
      <c r="AF31" s="44">
        <v>2.0099999999999998</v>
      </c>
      <c r="AG31" s="44">
        <v>2.76</v>
      </c>
      <c r="AH31" s="44">
        <v>1.92</v>
      </c>
      <c r="AI31" s="44">
        <v>1.04</v>
      </c>
      <c r="AJ31" s="44">
        <v>1.17</v>
      </c>
      <c r="AK31" s="44">
        <v>0.59</v>
      </c>
      <c r="AL31" s="44">
        <v>1.35</v>
      </c>
      <c r="AM31" s="44">
        <v>0.59</v>
      </c>
      <c r="AN31" s="44">
        <v>0.21</v>
      </c>
      <c r="AO31" s="44">
        <v>0.73</v>
      </c>
      <c r="AP31" s="44">
        <v>1.3</v>
      </c>
      <c r="AQ31" s="44">
        <v>1.41</v>
      </c>
      <c r="AR31" s="14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0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BM32" s="50"/>
    </row>
    <row r="33" spans="65:65">
      <c r="BM33" s="50"/>
    </row>
    <row r="34" spans="65:65">
      <c r="BM34" s="50"/>
    </row>
    <row r="35" spans="65:65">
      <c r="BM35" s="50"/>
    </row>
    <row r="36" spans="65:65">
      <c r="BM36" s="50"/>
    </row>
    <row r="37" spans="65:65">
      <c r="BM37" s="50"/>
    </row>
    <row r="38" spans="65:65">
      <c r="BM38" s="50"/>
    </row>
    <row r="39" spans="65:65">
      <c r="BM39" s="50"/>
    </row>
    <row r="40" spans="65:65">
      <c r="BM40" s="50"/>
    </row>
    <row r="41" spans="65:65">
      <c r="BM41" s="50"/>
    </row>
    <row r="42" spans="65:65">
      <c r="BM42" s="50"/>
    </row>
    <row r="43" spans="65:65">
      <c r="BM43" s="50"/>
    </row>
    <row r="44" spans="65:65">
      <c r="BM44" s="50"/>
    </row>
    <row r="45" spans="65:65">
      <c r="BM45" s="50"/>
    </row>
    <row r="46" spans="65:65">
      <c r="BM46" s="50"/>
    </row>
    <row r="47" spans="65:65">
      <c r="BM47" s="50"/>
    </row>
    <row r="48" spans="65:65">
      <c r="BM48" s="50"/>
    </row>
    <row r="49" spans="65:65">
      <c r="BM49" s="50"/>
    </row>
    <row r="50" spans="65:65">
      <c r="BM50" s="50"/>
    </row>
    <row r="51" spans="65:65">
      <c r="BM51" s="50"/>
    </row>
    <row r="52" spans="65:65">
      <c r="BM52" s="50"/>
    </row>
    <row r="53" spans="65:65">
      <c r="BM53" s="50"/>
    </row>
    <row r="54" spans="65:65">
      <c r="BM54" s="50"/>
    </row>
    <row r="55" spans="65:65">
      <c r="BM55" s="50"/>
    </row>
    <row r="56" spans="65:65">
      <c r="BM56" s="50"/>
    </row>
    <row r="57" spans="65:65">
      <c r="BM57" s="50"/>
    </row>
    <row r="58" spans="65:65">
      <c r="BM58" s="50"/>
    </row>
    <row r="59" spans="65:65">
      <c r="BM59" s="50"/>
    </row>
    <row r="60" spans="65:65">
      <c r="BM60" s="50"/>
    </row>
    <row r="61" spans="65:65">
      <c r="BM61" s="50"/>
    </row>
    <row r="62" spans="65:65">
      <c r="BM62" s="50"/>
    </row>
    <row r="63" spans="65:65">
      <c r="BM63" s="50"/>
    </row>
    <row r="64" spans="65:65">
      <c r="BM64" s="50"/>
    </row>
    <row r="65" spans="65:65">
      <c r="BM65" s="50"/>
    </row>
    <row r="66" spans="65:65">
      <c r="BM66" s="50"/>
    </row>
    <row r="67" spans="65:65">
      <c r="BM67" s="51"/>
    </row>
    <row r="68" spans="65:65">
      <c r="BM68" s="52"/>
    </row>
    <row r="69" spans="65:65">
      <c r="BM69" s="52"/>
    </row>
    <row r="70" spans="65:65">
      <c r="BM70" s="52"/>
    </row>
    <row r="71" spans="65:65">
      <c r="BM71" s="52"/>
    </row>
    <row r="72" spans="65:65">
      <c r="BM72" s="52"/>
    </row>
    <row r="73" spans="65:65">
      <c r="BM73" s="52"/>
    </row>
    <row r="74" spans="65:65">
      <c r="BM74" s="52"/>
    </row>
    <row r="75" spans="65:65">
      <c r="BM75" s="52"/>
    </row>
    <row r="76" spans="65:65">
      <c r="BM76" s="52"/>
    </row>
    <row r="77" spans="65:65">
      <c r="BM77" s="52"/>
    </row>
    <row r="78" spans="65:65">
      <c r="BM78" s="52"/>
    </row>
    <row r="79" spans="65:65">
      <c r="BM79" s="52"/>
    </row>
    <row r="80" spans="65:65">
      <c r="BM80" s="52"/>
    </row>
    <row r="81" spans="65:65">
      <c r="BM81" s="52"/>
    </row>
    <row r="82" spans="65:65">
      <c r="BM82" s="52"/>
    </row>
    <row r="83" spans="65:65">
      <c r="BM83" s="52"/>
    </row>
    <row r="84" spans="65:65">
      <c r="BM84" s="52"/>
    </row>
    <row r="85" spans="65:65">
      <c r="BM85" s="52"/>
    </row>
    <row r="86" spans="65:65">
      <c r="BM86" s="52"/>
    </row>
    <row r="87" spans="65:65">
      <c r="BM87" s="52"/>
    </row>
    <row r="88" spans="65:65">
      <c r="BM88" s="52"/>
    </row>
    <row r="89" spans="65:65">
      <c r="BM89" s="52"/>
    </row>
    <row r="90" spans="65:65">
      <c r="BM90" s="52"/>
    </row>
    <row r="91" spans="65:65">
      <c r="BM91" s="52"/>
    </row>
    <row r="92" spans="65:65">
      <c r="BM92" s="52"/>
    </row>
    <row r="93" spans="65:65">
      <c r="BM93" s="52"/>
    </row>
    <row r="94" spans="65:65">
      <c r="BM94" s="52"/>
    </row>
    <row r="95" spans="65:65">
      <c r="BM95" s="52"/>
    </row>
    <row r="96" spans="65:65">
      <c r="BM96" s="52"/>
    </row>
    <row r="97" spans="65:65">
      <c r="BM97" s="52"/>
    </row>
    <row r="98" spans="65:65">
      <c r="BM98" s="52"/>
    </row>
    <row r="99" spans="65:65">
      <c r="BM99" s="52"/>
    </row>
    <row r="100" spans="65:65">
      <c r="BM100" s="52"/>
    </row>
    <row r="101" spans="65:65">
      <c r="BM101" s="52"/>
    </row>
  </sheetData>
  <dataConsolidate/>
  <conditionalFormatting sqref="B6:C25 E6:AQ25">
    <cfRule type="expression" dxfId="14" priority="3">
      <formula>AND($B6&lt;&gt;$B5,NOT(ISBLANK(INDIRECT(Anlyt_LabRefThisCol))))</formula>
    </cfRule>
  </conditionalFormatting>
  <conditionalFormatting sqref="C2:AQ31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7D1A5-E513-4E14-A799-9184BA626B35}">
  <sheetPr codeName="Sheet12"/>
  <dimension ref="A1:BN42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49" bestFit="1" customWidth="1"/>
    <col min="66" max="16384" width="9.140625" style="2"/>
  </cols>
  <sheetData>
    <row r="1" spans="1:66" ht="19.5">
      <c r="B1" s="8" t="s">
        <v>277</v>
      </c>
      <c r="BM1" s="28" t="s">
        <v>209</v>
      </c>
    </row>
    <row r="2" spans="1:66" ht="19.5">
      <c r="A2" s="25" t="s">
        <v>100</v>
      </c>
      <c r="B2" s="18" t="s">
        <v>95</v>
      </c>
      <c r="C2" s="15" t="s">
        <v>96</v>
      </c>
      <c r="D2" s="16" t="s">
        <v>143</v>
      </c>
      <c r="E2" s="14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144</v>
      </c>
      <c r="C3" s="9" t="s">
        <v>144</v>
      </c>
      <c r="D3" s="141" t="s">
        <v>198</v>
      </c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86</v>
      </c>
      <c r="E4" s="14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4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12.47</v>
      </c>
      <c r="E6" s="14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12.5</v>
      </c>
      <c r="E7" s="14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</v>
      </c>
    </row>
    <row r="8" spans="1:66">
      <c r="A8" s="30"/>
      <c r="B8" s="20" t="s">
        <v>192</v>
      </c>
      <c r="C8" s="12"/>
      <c r="D8" s="23">
        <v>12.484999999999999</v>
      </c>
      <c r="E8" s="14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193</v>
      </c>
      <c r="C9" s="29"/>
      <c r="D9" s="11">
        <v>12.484999999999999</v>
      </c>
      <c r="E9" s="14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12.484999999999999</v>
      </c>
      <c r="BN9" s="28"/>
    </row>
    <row r="10" spans="1:66">
      <c r="A10" s="30"/>
      <c r="B10" s="3" t="s">
        <v>194</v>
      </c>
      <c r="C10" s="29"/>
      <c r="D10" s="24">
        <v>2.1213203435595972E-2</v>
      </c>
      <c r="E10" s="14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3" t="s">
        <v>74</v>
      </c>
      <c r="C11" s="29"/>
      <c r="D11" s="13">
        <v>1.6990951890745673E-3</v>
      </c>
      <c r="E11" s="14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0"/>
    </row>
    <row r="12" spans="1:66">
      <c r="A12" s="30"/>
      <c r="B12" s="3" t="s">
        <v>195</v>
      </c>
      <c r="C12" s="29"/>
      <c r="D12" s="13">
        <v>0</v>
      </c>
      <c r="E12" s="14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0"/>
    </row>
    <row r="13" spans="1:66">
      <c r="A13" s="30"/>
      <c r="B13" s="45" t="s">
        <v>196</v>
      </c>
      <c r="C13" s="46"/>
      <c r="D13" s="44" t="s">
        <v>197</v>
      </c>
      <c r="E13" s="14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0"/>
    </row>
    <row r="14" spans="1:66">
      <c r="B14" s="31"/>
      <c r="C14" s="20"/>
      <c r="D14" s="20"/>
      <c r="BM14" s="50"/>
    </row>
    <row r="15" spans="1:66" ht="15">
      <c r="B15" s="8" t="s">
        <v>278</v>
      </c>
      <c r="BM15" s="28" t="s">
        <v>209</v>
      </c>
    </row>
    <row r="16" spans="1:66" ht="15">
      <c r="A16" s="25" t="s">
        <v>7</v>
      </c>
      <c r="B16" s="18" t="s">
        <v>95</v>
      </c>
      <c r="C16" s="15" t="s">
        <v>96</v>
      </c>
      <c r="D16" s="16" t="s">
        <v>143</v>
      </c>
      <c r="E16" s="14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144</v>
      </c>
      <c r="C17" s="9" t="s">
        <v>144</v>
      </c>
      <c r="D17" s="141" t="s">
        <v>198</v>
      </c>
      <c r="E17" s="14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86</v>
      </c>
      <c r="E18" s="14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1</v>
      </c>
    </row>
    <row r="19" spans="1:65">
      <c r="A19" s="30"/>
      <c r="B19" s="19"/>
      <c r="C19" s="9"/>
      <c r="D19" s="26"/>
      <c r="E19" s="14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1</v>
      </c>
    </row>
    <row r="20" spans="1:65">
      <c r="A20" s="30"/>
      <c r="B20" s="18">
        <v>1</v>
      </c>
      <c r="C20" s="14">
        <v>1</v>
      </c>
      <c r="D20" s="188" t="s">
        <v>83</v>
      </c>
      <c r="E20" s="189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90"/>
      <c r="AM20" s="190"/>
      <c r="AN20" s="190"/>
      <c r="AO20" s="190"/>
      <c r="AP20" s="190"/>
      <c r="AQ20" s="190"/>
      <c r="AR20" s="190"/>
      <c r="AS20" s="190"/>
      <c r="AT20" s="190"/>
      <c r="AU20" s="190"/>
      <c r="AV20" s="190"/>
      <c r="AW20" s="190"/>
      <c r="AX20" s="190"/>
      <c r="AY20" s="190"/>
      <c r="AZ20" s="190"/>
      <c r="BA20" s="190"/>
      <c r="BB20" s="190"/>
      <c r="BC20" s="190"/>
      <c r="BD20" s="190"/>
      <c r="BE20" s="190"/>
      <c r="BF20" s="190"/>
      <c r="BG20" s="190"/>
      <c r="BH20" s="190"/>
      <c r="BI20" s="190"/>
      <c r="BJ20" s="190"/>
      <c r="BK20" s="190"/>
      <c r="BL20" s="190"/>
      <c r="BM20" s="191">
        <v>1</v>
      </c>
    </row>
    <row r="21" spans="1:65">
      <c r="A21" s="30"/>
      <c r="B21" s="19">
        <v>1</v>
      </c>
      <c r="C21" s="9">
        <v>2</v>
      </c>
      <c r="D21" s="192" t="s">
        <v>83</v>
      </c>
      <c r="E21" s="189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90"/>
      <c r="AI21" s="190"/>
      <c r="AJ21" s="190"/>
      <c r="AK21" s="190"/>
      <c r="AL21" s="190"/>
      <c r="AM21" s="190"/>
      <c r="AN21" s="190"/>
      <c r="AO21" s="190"/>
      <c r="AP21" s="190"/>
      <c r="AQ21" s="190"/>
      <c r="AR21" s="190"/>
      <c r="AS21" s="190"/>
      <c r="AT21" s="190"/>
      <c r="AU21" s="190"/>
      <c r="AV21" s="190"/>
      <c r="AW21" s="190"/>
      <c r="AX21" s="190"/>
      <c r="AY21" s="190"/>
      <c r="AZ21" s="190"/>
      <c r="BA21" s="190"/>
      <c r="BB21" s="190"/>
      <c r="BC21" s="190"/>
      <c r="BD21" s="190"/>
      <c r="BE21" s="190"/>
      <c r="BF21" s="190"/>
      <c r="BG21" s="190"/>
      <c r="BH21" s="190"/>
      <c r="BI21" s="190"/>
      <c r="BJ21" s="190"/>
      <c r="BK21" s="190"/>
      <c r="BL21" s="190"/>
      <c r="BM21" s="191">
        <v>2</v>
      </c>
    </row>
    <row r="22" spans="1:65">
      <c r="A22" s="30"/>
      <c r="B22" s="20" t="s">
        <v>192</v>
      </c>
      <c r="C22" s="12"/>
      <c r="D22" s="193" t="s">
        <v>351</v>
      </c>
      <c r="E22" s="189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B22" s="190"/>
      <c r="AC22" s="190"/>
      <c r="AD22" s="190"/>
      <c r="AE22" s="190"/>
      <c r="AF22" s="190"/>
      <c r="AG22" s="190"/>
      <c r="AH22" s="190"/>
      <c r="AI22" s="190"/>
      <c r="AJ22" s="190"/>
      <c r="AK22" s="190"/>
      <c r="AL22" s="190"/>
      <c r="AM22" s="190"/>
      <c r="AN22" s="190"/>
      <c r="AO22" s="190"/>
      <c r="AP22" s="190"/>
      <c r="AQ22" s="190"/>
      <c r="AR22" s="190"/>
      <c r="AS22" s="190"/>
      <c r="AT22" s="190"/>
      <c r="AU22" s="190"/>
      <c r="AV22" s="190"/>
      <c r="AW22" s="190"/>
      <c r="AX22" s="190"/>
      <c r="AY22" s="190"/>
      <c r="AZ22" s="190"/>
      <c r="BA22" s="190"/>
      <c r="BB22" s="190"/>
      <c r="BC22" s="190"/>
      <c r="BD22" s="190"/>
      <c r="BE22" s="190"/>
      <c r="BF22" s="190"/>
      <c r="BG22" s="190"/>
      <c r="BH22" s="190"/>
      <c r="BI22" s="190"/>
      <c r="BJ22" s="190"/>
      <c r="BK22" s="190"/>
      <c r="BL22" s="190"/>
      <c r="BM22" s="191">
        <v>16</v>
      </c>
    </row>
    <row r="23" spans="1:65">
      <c r="A23" s="30"/>
      <c r="B23" s="3" t="s">
        <v>193</v>
      </c>
      <c r="C23" s="29"/>
      <c r="D23" s="194" t="s">
        <v>351</v>
      </c>
      <c r="E23" s="189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90"/>
      <c r="AN23" s="190"/>
      <c r="AO23" s="190"/>
      <c r="AP23" s="190"/>
      <c r="AQ23" s="190"/>
      <c r="AR23" s="190"/>
      <c r="AS23" s="190"/>
      <c r="AT23" s="190"/>
      <c r="AU23" s="190"/>
      <c r="AV23" s="190"/>
      <c r="AW23" s="190"/>
      <c r="AX23" s="190"/>
      <c r="AY23" s="190"/>
      <c r="AZ23" s="190"/>
      <c r="BA23" s="190"/>
      <c r="BB23" s="190"/>
      <c r="BC23" s="190"/>
      <c r="BD23" s="190"/>
      <c r="BE23" s="190"/>
      <c r="BF23" s="190"/>
      <c r="BG23" s="190"/>
      <c r="BH23" s="190"/>
      <c r="BI23" s="190"/>
      <c r="BJ23" s="190"/>
      <c r="BK23" s="190"/>
      <c r="BL23" s="190"/>
      <c r="BM23" s="191" t="s">
        <v>83</v>
      </c>
    </row>
    <row r="24" spans="1:65">
      <c r="A24" s="30"/>
      <c r="B24" s="3" t="s">
        <v>194</v>
      </c>
      <c r="C24" s="29"/>
      <c r="D24" s="194" t="s">
        <v>351</v>
      </c>
      <c r="E24" s="189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90"/>
      <c r="AF24" s="190"/>
      <c r="AG24" s="190"/>
      <c r="AH24" s="190"/>
      <c r="AI24" s="190"/>
      <c r="AJ24" s="190"/>
      <c r="AK24" s="190"/>
      <c r="AL24" s="190"/>
      <c r="AM24" s="190"/>
      <c r="AN24" s="190"/>
      <c r="AO24" s="190"/>
      <c r="AP24" s="190"/>
      <c r="AQ24" s="190"/>
      <c r="AR24" s="190"/>
      <c r="AS24" s="190"/>
      <c r="AT24" s="190"/>
      <c r="AU24" s="190"/>
      <c r="AV24" s="190"/>
      <c r="AW24" s="190"/>
      <c r="AX24" s="190"/>
      <c r="AY24" s="190"/>
      <c r="AZ24" s="190"/>
      <c r="BA24" s="190"/>
      <c r="BB24" s="190"/>
      <c r="BC24" s="190"/>
      <c r="BD24" s="190"/>
      <c r="BE24" s="190"/>
      <c r="BF24" s="190"/>
      <c r="BG24" s="190"/>
      <c r="BH24" s="190"/>
      <c r="BI24" s="190"/>
      <c r="BJ24" s="190"/>
      <c r="BK24" s="190"/>
      <c r="BL24" s="190"/>
      <c r="BM24" s="191">
        <v>8</v>
      </c>
    </row>
    <row r="25" spans="1:65">
      <c r="A25" s="30"/>
      <c r="B25" s="3" t="s">
        <v>74</v>
      </c>
      <c r="C25" s="29"/>
      <c r="D25" s="13" t="s">
        <v>351</v>
      </c>
      <c r="E25" s="14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0"/>
    </row>
    <row r="26" spans="1:65">
      <c r="A26" s="30"/>
      <c r="B26" s="3" t="s">
        <v>195</v>
      </c>
      <c r="C26" s="29"/>
      <c r="D26" s="13" t="s">
        <v>351</v>
      </c>
      <c r="E26" s="14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0"/>
    </row>
    <row r="27" spans="1:65">
      <c r="A27" s="30"/>
      <c r="B27" s="45" t="s">
        <v>196</v>
      </c>
      <c r="C27" s="46"/>
      <c r="D27" s="44" t="s">
        <v>197</v>
      </c>
      <c r="E27" s="14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0"/>
    </row>
    <row r="28" spans="1:65">
      <c r="B28" s="31"/>
      <c r="C28" s="20"/>
      <c r="D28" s="20"/>
      <c r="BM28" s="50"/>
    </row>
    <row r="29" spans="1:65" ht="15">
      <c r="B29" s="8" t="s">
        <v>279</v>
      </c>
      <c r="BM29" s="28" t="s">
        <v>209</v>
      </c>
    </row>
    <row r="30" spans="1:65" ht="15">
      <c r="A30" s="25" t="s">
        <v>91</v>
      </c>
      <c r="B30" s="18" t="s">
        <v>95</v>
      </c>
      <c r="C30" s="15" t="s">
        <v>96</v>
      </c>
      <c r="D30" s="16" t="s">
        <v>143</v>
      </c>
      <c r="E30" s="14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144</v>
      </c>
      <c r="C31" s="9" t="s">
        <v>144</v>
      </c>
      <c r="D31" s="141" t="s">
        <v>198</v>
      </c>
      <c r="E31" s="14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86</v>
      </c>
      <c r="E32" s="14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4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195">
        <v>589.99999999999989</v>
      </c>
      <c r="E34" s="196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7"/>
      <c r="R34" s="197"/>
      <c r="S34" s="197"/>
      <c r="T34" s="197"/>
      <c r="U34" s="197"/>
      <c r="V34" s="197"/>
      <c r="W34" s="197"/>
      <c r="X34" s="197"/>
      <c r="Y34" s="197"/>
      <c r="Z34" s="197"/>
      <c r="AA34" s="197"/>
      <c r="AB34" s="197"/>
      <c r="AC34" s="197"/>
      <c r="AD34" s="197"/>
      <c r="AE34" s="197"/>
      <c r="AF34" s="197"/>
      <c r="AG34" s="197"/>
      <c r="AH34" s="197"/>
      <c r="AI34" s="197"/>
      <c r="AJ34" s="197"/>
      <c r="AK34" s="197"/>
      <c r="AL34" s="197"/>
      <c r="AM34" s="197"/>
      <c r="AN34" s="197"/>
      <c r="AO34" s="197"/>
      <c r="AP34" s="197"/>
      <c r="AQ34" s="197"/>
      <c r="AR34" s="197"/>
      <c r="AS34" s="197"/>
      <c r="AT34" s="197"/>
      <c r="AU34" s="197"/>
      <c r="AV34" s="197"/>
      <c r="AW34" s="197"/>
      <c r="AX34" s="197"/>
      <c r="AY34" s="197"/>
      <c r="AZ34" s="197"/>
      <c r="BA34" s="197"/>
      <c r="BB34" s="197"/>
      <c r="BC34" s="197"/>
      <c r="BD34" s="197"/>
      <c r="BE34" s="197"/>
      <c r="BF34" s="197"/>
      <c r="BG34" s="197"/>
      <c r="BH34" s="197"/>
      <c r="BI34" s="197"/>
      <c r="BJ34" s="197"/>
      <c r="BK34" s="197"/>
      <c r="BL34" s="197"/>
      <c r="BM34" s="198">
        <v>1</v>
      </c>
    </row>
    <row r="35" spans="1:65">
      <c r="A35" s="30"/>
      <c r="B35" s="19">
        <v>1</v>
      </c>
      <c r="C35" s="9">
        <v>2</v>
      </c>
      <c r="D35" s="199">
        <v>570</v>
      </c>
      <c r="E35" s="196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7"/>
      <c r="AD35" s="197"/>
      <c r="AE35" s="197"/>
      <c r="AF35" s="197"/>
      <c r="AG35" s="197"/>
      <c r="AH35" s="197"/>
      <c r="AI35" s="197"/>
      <c r="AJ35" s="197"/>
      <c r="AK35" s="197"/>
      <c r="AL35" s="197"/>
      <c r="AM35" s="197"/>
      <c r="AN35" s="197"/>
      <c r="AO35" s="197"/>
      <c r="AP35" s="197"/>
      <c r="AQ35" s="197"/>
      <c r="AR35" s="197"/>
      <c r="AS35" s="197"/>
      <c r="AT35" s="197"/>
      <c r="AU35" s="197"/>
      <c r="AV35" s="197"/>
      <c r="AW35" s="197"/>
      <c r="AX35" s="197"/>
      <c r="AY35" s="197"/>
      <c r="AZ35" s="197"/>
      <c r="BA35" s="197"/>
      <c r="BB35" s="197"/>
      <c r="BC35" s="197"/>
      <c r="BD35" s="197"/>
      <c r="BE35" s="197"/>
      <c r="BF35" s="197"/>
      <c r="BG35" s="197"/>
      <c r="BH35" s="197"/>
      <c r="BI35" s="197"/>
      <c r="BJ35" s="197"/>
      <c r="BK35" s="197"/>
      <c r="BL35" s="197"/>
      <c r="BM35" s="198">
        <v>3</v>
      </c>
    </row>
    <row r="36" spans="1:65">
      <c r="A36" s="30"/>
      <c r="B36" s="20" t="s">
        <v>192</v>
      </c>
      <c r="C36" s="12"/>
      <c r="D36" s="200">
        <v>580</v>
      </c>
      <c r="E36" s="196"/>
      <c r="F36" s="197"/>
      <c r="G36" s="197"/>
      <c r="H36" s="197"/>
      <c r="I36" s="197"/>
      <c r="J36" s="197"/>
      <c r="K36" s="197"/>
      <c r="L36" s="197"/>
      <c r="M36" s="197"/>
      <c r="N36" s="197"/>
      <c r="O36" s="197"/>
      <c r="P36" s="197"/>
      <c r="Q36" s="197"/>
      <c r="R36" s="197"/>
      <c r="S36" s="197"/>
      <c r="T36" s="197"/>
      <c r="U36" s="197"/>
      <c r="V36" s="197"/>
      <c r="W36" s="197"/>
      <c r="X36" s="197"/>
      <c r="Y36" s="197"/>
      <c r="Z36" s="197"/>
      <c r="AA36" s="197"/>
      <c r="AB36" s="197"/>
      <c r="AC36" s="197"/>
      <c r="AD36" s="197"/>
      <c r="AE36" s="197"/>
      <c r="AF36" s="197"/>
      <c r="AG36" s="197"/>
      <c r="AH36" s="197"/>
      <c r="AI36" s="197"/>
      <c r="AJ36" s="197"/>
      <c r="AK36" s="197"/>
      <c r="AL36" s="197"/>
      <c r="AM36" s="197"/>
      <c r="AN36" s="197"/>
      <c r="AO36" s="197"/>
      <c r="AP36" s="197"/>
      <c r="AQ36" s="197"/>
      <c r="AR36" s="197"/>
      <c r="AS36" s="197"/>
      <c r="AT36" s="197"/>
      <c r="AU36" s="197"/>
      <c r="AV36" s="197"/>
      <c r="AW36" s="197"/>
      <c r="AX36" s="197"/>
      <c r="AY36" s="197"/>
      <c r="AZ36" s="197"/>
      <c r="BA36" s="197"/>
      <c r="BB36" s="197"/>
      <c r="BC36" s="197"/>
      <c r="BD36" s="197"/>
      <c r="BE36" s="197"/>
      <c r="BF36" s="197"/>
      <c r="BG36" s="197"/>
      <c r="BH36" s="197"/>
      <c r="BI36" s="197"/>
      <c r="BJ36" s="197"/>
      <c r="BK36" s="197"/>
      <c r="BL36" s="197"/>
      <c r="BM36" s="198">
        <v>16</v>
      </c>
    </row>
    <row r="37" spans="1:65">
      <c r="A37" s="30"/>
      <c r="B37" s="3" t="s">
        <v>193</v>
      </c>
      <c r="C37" s="29"/>
      <c r="D37" s="199">
        <v>580</v>
      </c>
      <c r="E37" s="196"/>
      <c r="F37" s="197"/>
      <c r="G37" s="197"/>
      <c r="H37" s="197"/>
      <c r="I37" s="197"/>
      <c r="J37" s="197"/>
      <c r="K37" s="197"/>
      <c r="L37" s="197"/>
      <c r="M37" s="197"/>
      <c r="N37" s="197"/>
      <c r="O37" s="197"/>
      <c r="P37" s="197"/>
      <c r="Q37" s="197"/>
      <c r="R37" s="197"/>
      <c r="S37" s="197"/>
      <c r="T37" s="197"/>
      <c r="U37" s="197"/>
      <c r="V37" s="197"/>
      <c r="W37" s="197"/>
      <c r="X37" s="197"/>
      <c r="Y37" s="197"/>
      <c r="Z37" s="197"/>
      <c r="AA37" s="197"/>
      <c r="AB37" s="197"/>
      <c r="AC37" s="197"/>
      <c r="AD37" s="197"/>
      <c r="AE37" s="197"/>
      <c r="AF37" s="197"/>
      <c r="AG37" s="197"/>
      <c r="AH37" s="197"/>
      <c r="AI37" s="197"/>
      <c r="AJ37" s="197"/>
      <c r="AK37" s="197"/>
      <c r="AL37" s="197"/>
      <c r="AM37" s="197"/>
      <c r="AN37" s="197"/>
      <c r="AO37" s="197"/>
      <c r="AP37" s="197"/>
      <c r="AQ37" s="197"/>
      <c r="AR37" s="197"/>
      <c r="AS37" s="197"/>
      <c r="AT37" s="197"/>
      <c r="AU37" s="197"/>
      <c r="AV37" s="197"/>
      <c r="AW37" s="197"/>
      <c r="AX37" s="197"/>
      <c r="AY37" s="197"/>
      <c r="AZ37" s="197"/>
      <c r="BA37" s="197"/>
      <c r="BB37" s="197"/>
      <c r="BC37" s="197"/>
      <c r="BD37" s="197"/>
      <c r="BE37" s="197"/>
      <c r="BF37" s="197"/>
      <c r="BG37" s="197"/>
      <c r="BH37" s="197"/>
      <c r="BI37" s="197"/>
      <c r="BJ37" s="197"/>
      <c r="BK37" s="197"/>
      <c r="BL37" s="197"/>
      <c r="BM37" s="198">
        <v>580</v>
      </c>
    </row>
    <row r="38" spans="1:65">
      <c r="A38" s="30"/>
      <c r="B38" s="3" t="s">
        <v>194</v>
      </c>
      <c r="C38" s="29"/>
      <c r="D38" s="199">
        <v>14.142135623730869</v>
      </c>
      <c r="E38" s="196"/>
      <c r="F38" s="197"/>
      <c r="G38" s="197"/>
      <c r="H38" s="197"/>
      <c r="I38" s="197"/>
      <c r="J38" s="197"/>
      <c r="K38" s="197"/>
      <c r="L38" s="197"/>
      <c r="M38" s="197"/>
      <c r="N38" s="197"/>
      <c r="O38" s="197"/>
      <c r="P38" s="197"/>
      <c r="Q38" s="197"/>
      <c r="R38" s="197"/>
      <c r="S38" s="197"/>
      <c r="T38" s="197"/>
      <c r="U38" s="197"/>
      <c r="V38" s="197"/>
      <c r="W38" s="197"/>
      <c r="X38" s="197"/>
      <c r="Y38" s="197"/>
      <c r="Z38" s="197"/>
      <c r="AA38" s="197"/>
      <c r="AB38" s="197"/>
      <c r="AC38" s="197"/>
      <c r="AD38" s="197"/>
      <c r="AE38" s="197"/>
      <c r="AF38" s="197"/>
      <c r="AG38" s="197"/>
      <c r="AH38" s="197"/>
      <c r="AI38" s="197"/>
      <c r="AJ38" s="197"/>
      <c r="AK38" s="197"/>
      <c r="AL38" s="197"/>
      <c r="AM38" s="197"/>
      <c r="AN38" s="197"/>
      <c r="AO38" s="197"/>
      <c r="AP38" s="197"/>
      <c r="AQ38" s="197"/>
      <c r="AR38" s="197"/>
      <c r="AS38" s="197"/>
      <c r="AT38" s="197"/>
      <c r="AU38" s="197"/>
      <c r="AV38" s="197"/>
      <c r="AW38" s="197"/>
      <c r="AX38" s="197"/>
      <c r="AY38" s="197"/>
      <c r="AZ38" s="197"/>
      <c r="BA38" s="197"/>
      <c r="BB38" s="197"/>
      <c r="BC38" s="197"/>
      <c r="BD38" s="197"/>
      <c r="BE38" s="197"/>
      <c r="BF38" s="197"/>
      <c r="BG38" s="197"/>
      <c r="BH38" s="197"/>
      <c r="BI38" s="197"/>
      <c r="BJ38" s="197"/>
      <c r="BK38" s="197"/>
      <c r="BL38" s="197"/>
      <c r="BM38" s="198">
        <v>9</v>
      </c>
    </row>
    <row r="39" spans="1:65">
      <c r="A39" s="30"/>
      <c r="B39" s="3" t="s">
        <v>74</v>
      </c>
      <c r="C39" s="29"/>
      <c r="D39" s="13">
        <v>2.4382992454708395E-2</v>
      </c>
      <c r="E39" s="14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0"/>
    </row>
    <row r="40" spans="1:65">
      <c r="A40" s="30"/>
      <c r="B40" s="3" t="s">
        <v>195</v>
      </c>
      <c r="C40" s="29"/>
      <c r="D40" s="13">
        <v>0</v>
      </c>
      <c r="E40" s="14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0"/>
    </row>
    <row r="41" spans="1:65">
      <c r="A41" s="30"/>
      <c r="B41" s="45" t="s">
        <v>196</v>
      </c>
      <c r="C41" s="46"/>
      <c r="D41" s="44" t="s">
        <v>197</v>
      </c>
      <c r="E41" s="14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0"/>
    </row>
    <row r="42" spans="1:65">
      <c r="B42" s="31"/>
      <c r="C42" s="20"/>
      <c r="D42" s="20"/>
      <c r="BM42" s="50"/>
    </row>
    <row r="43" spans="1:65" ht="15">
      <c r="B43" s="8" t="s">
        <v>280</v>
      </c>
      <c r="BM43" s="28" t="s">
        <v>209</v>
      </c>
    </row>
    <row r="44" spans="1:65" ht="15">
      <c r="A44" s="25" t="s">
        <v>88</v>
      </c>
      <c r="B44" s="18" t="s">
        <v>95</v>
      </c>
      <c r="C44" s="15" t="s">
        <v>96</v>
      </c>
      <c r="D44" s="16" t="s">
        <v>143</v>
      </c>
      <c r="E44" s="14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144</v>
      </c>
      <c r="C45" s="9" t="s">
        <v>144</v>
      </c>
      <c r="D45" s="141" t="s">
        <v>198</v>
      </c>
      <c r="E45" s="14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86</v>
      </c>
      <c r="E46" s="14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4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4.09</v>
      </c>
      <c r="E48" s="14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4.0999999999999996</v>
      </c>
      <c r="E49" s="14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4</v>
      </c>
    </row>
    <row r="50" spans="1:65">
      <c r="A50" s="30"/>
      <c r="B50" s="20" t="s">
        <v>192</v>
      </c>
      <c r="C50" s="12"/>
      <c r="D50" s="23">
        <v>4.0949999999999998</v>
      </c>
      <c r="E50" s="14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193</v>
      </c>
      <c r="C51" s="29"/>
      <c r="D51" s="11">
        <v>4.0949999999999998</v>
      </c>
      <c r="E51" s="14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4.0949999999999998</v>
      </c>
    </row>
    <row r="52" spans="1:65">
      <c r="A52" s="30"/>
      <c r="B52" s="3" t="s">
        <v>194</v>
      </c>
      <c r="C52" s="29"/>
      <c r="D52" s="24">
        <v>7.0710678118653244E-3</v>
      </c>
      <c r="E52" s="14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10</v>
      </c>
    </row>
    <row r="53" spans="1:65">
      <c r="A53" s="30"/>
      <c r="B53" s="3" t="s">
        <v>74</v>
      </c>
      <c r="C53" s="29"/>
      <c r="D53" s="13">
        <v>1.7267564864139988E-3</v>
      </c>
      <c r="E53" s="14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0"/>
    </row>
    <row r="54" spans="1:65">
      <c r="A54" s="30"/>
      <c r="B54" s="3" t="s">
        <v>195</v>
      </c>
      <c r="C54" s="29"/>
      <c r="D54" s="13">
        <v>0</v>
      </c>
      <c r="E54" s="14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0"/>
    </row>
    <row r="55" spans="1:65">
      <c r="A55" s="30"/>
      <c r="B55" s="45" t="s">
        <v>196</v>
      </c>
      <c r="C55" s="46"/>
      <c r="D55" s="44" t="s">
        <v>197</v>
      </c>
      <c r="E55" s="14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0"/>
    </row>
    <row r="56" spans="1:65">
      <c r="B56" s="31"/>
      <c r="C56" s="20"/>
      <c r="D56" s="20"/>
      <c r="BM56" s="50"/>
    </row>
    <row r="57" spans="1:65" ht="15">
      <c r="B57" s="8" t="s">
        <v>281</v>
      </c>
      <c r="BM57" s="28" t="s">
        <v>209</v>
      </c>
    </row>
    <row r="58" spans="1:65" ht="15">
      <c r="A58" s="25" t="s">
        <v>139</v>
      </c>
      <c r="B58" s="18" t="s">
        <v>95</v>
      </c>
      <c r="C58" s="15" t="s">
        <v>96</v>
      </c>
      <c r="D58" s="16" t="s">
        <v>143</v>
      </c>
      <c r="E58" s="14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144</v>
      </c>
      <c r="C59" s="9" t="s">
        <v>144</v>
      </c>
      <c r="D59" s="141" t="s">
        <v>198</v>
      </c>
      <c r="E59" s="14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86</v>
      </c>
      <c r="E60" s="14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9"/>
      <c r="C61" s="9"/>
      <c r="D61" s="26"/>
      <c r="E61" s="14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1</v>
      </c>
    </row>
    <row r="62" spans="1:65">
      <c r="A62" s="30"/>
      <c r="B62" s="18">
        <v>1</v>
      </c>
      <c r="C62" s="14">
        <v>1</v>
      </c>
      <c r="D62" s="201">
        <v>10</v>
      </c>
      <c r="E62" s="189"/>
      <c r="F62" s="190"/>
      <c r="G62" s="190"/>
      <c r="H62" s="190"/>
      <c r="I62" s="190"/>
      <c r="J62" s="190"/>
      <c r="K62" s="190"/>
      <c r="L62" s="190"/>
      <c r="M62" s="190"/>
      <c r="N62" s="190"/>
      <c r="O62" s="190"/>
      <c r="P62" s="190"/>
      <c r="Q62" s="190"/>
      <c r="R62" s="190"/>
      <c r="S62" s="190"/>
      <c r="T62" s="190"/>
      <c r="U62" s="190"/>
      <c r="V62" s="190"/>
      <c r="W62" s="190"/>
      <c r="X62" s="190"/>
      <c r="Y62" s="190"/>
      <c r="Z62" s="190"/>
      <c r="AA62" s="190"/>
      <c r="AB62" s="190"/>
      <c r="AC62" s="190"/>
      <c r="AD62" s="190"/>
      <c r="AE62" s="190"/>
      <c r="AF62" s="190"/>
      <c r="AG62" s="190"/>
      <c r="AH62" s="190"/>
      <c r="AI62" s="190"/>
      <c r="AJ62" s="190"/>
      <c r="AK62" s="190"/>
      <c r="AL62" s="190"/>
      <c r="AM62" s="190"/>
      <c r="AN62" s="190"/>
      <c r="AO62" s="190"/>
      <c r="AP62" s="190"/>
      <c r="AQ62" s="190"/>
      <c r="AR62" s="190"/>
      <c r="AS62" s="190"/>
      <c r="AT62" s="190"/>
      <c r="AU62" s="190"/>
      <c r="AV62" s="190"/>
      <c r="AW62" s="190"/>
      <c r="AX62" s="190"/>
      <c r="AY62" s="190"/>
      <c r="AZ62" s="190"/>
      <c r="BA62" s="190"/>
      <c r="BB62" s="190"/>
      <c r="BC62" s="190"/>
      <c r="BD62" s="190"/>
      <c r="BE62" s="190"/>
      <c r="BF62" s="190"/>
      <c r="BG62" s="190"/>
      <c r="BH62" s="190"/>
      <c r="BI62" s="190"/>
      <c r="BJ62" s="190"/>
      <c r="BK62" s="190"/>
      <c r="BL62" s="190"/>
      <c r="BM62" s="191">
        <v>1</v>
      </c>
    </row>
    <row r="63" spans="1:65">
      <c r="A63" s="30"/>
      <c r="B63" s="19">
        <v>1</v>
      </c>
      <c r="C63" s="9">
        <v>2</v>
      </c>
      <c r="D63" s="194">
        <v>20</v>
      </c>
      <c r="E63" s="189"/>
      <c r="F63" s="190"/>
      <c r="G63" s="190"/>
      <c r="H63" s="190"/>
      <c r="I63" s="190"/>
      <c r="J63" s="190"/>
      <c r="K63" s="190"/>
      <c r="L63" s="190"/>
      <c r="M63" s="190"/>
      <c r="N63" s="190"/>
      <c r="O63" s="190"/>
      <c r="P63" s="190"/>
      <c r="Q63" s="190"/>
      <c r="R63" s="190"/>
      <c r="S63" s="190"/>
      <c r="T63" s="190"/>
      <c r="U63" s="190"/>
      <c r="V63" s="190"/>
      <c r="W63" s="190"/>
      <c r="X63" s="190"/>
      <c r="Y63" s="190"/>
      <c r="Z63" s="190"/>
      <c r="AA63" s="190"/>
      <c r="AB63" s="190"/>
      <c r="AC63" s="190"/>
      <c r="AD63" s="190"/>
      <c r="AE63" s="190"/>
      <c r="AF63" s="190"/>
      <c r="AG63" s="190"/>
      <c r="AH63" s="190"/>
      <c r="AI63" s="190"/>
      <c r="AJ63" s="190"/>
      <c r="AK63" s="190"/>
      <c r="AL63" s="190"/>
      <c r="AM63" s="190"/>
      <c r="AN63" s="190"/>
      <c r="AO63" s="190"/>
      <c r="AP63" s="190"/>
      <c r="AQ63" s="190"/>
      <c r="AR63" s="190"/>
      <c r="AS63" s="190"/>
      <c r="AT63" s="190"/>
      <c r="AU63" s="190"/>
      <c r="AV63" s="190"/>
      <c r="AW63" s="190"/>
      <c r="AX63" s="190"/>
      <c r="AY63" s="190"/>
      <c r="AZ63" s="190"/>
      <c r="BA63" s="190"/>
      <c r="BB63" s="190"/>
      <c r="BC63" s="190"/>
      <c r="BD63" s="190"/>
      <c r="BE63" s="190"/>
      <c r="BF63" s="190"/>
      <c r="BG63" s="190"/>
      <c r="BH63" s="190"/>
      <c r="BI63" s="190"/>
      <c r="BJ63" s="190"/>
      <c r="BK63" s="190"/>
      <c r="BL63" s="190"/>
      <c r="BM63" s="191">
        <v>5</v>
      </c>
    </row>
    <row r="64" spans="1:65">
      <c r="A64" s="30"/>
      <c r="B64" s="20" t="s">
        <v>192</v>
      </c>
      <c r="C64" s="12"/>
      <c r="D64" s="193">
        <v>15</v>
      </c>
      <c r="E64" s="189"/>
      <c r="F64" s="190"/>
      <c r="G64" s="190"/>
      <c r="H64" s="190"/>
      <c r="I64" s="190"/>
      <c r="J64" s="190"/>
      <c r="K64" s="190"/>
      <c r="L64" s="190"/>
      <c r="M64" s="190"/>
      <c r="N64" s="190"/>
      <c r="O64" s="190"/>
      <c r="P64" s="190"/>
      <c r="Q64" s="190"/>
      <c r="R64" s="190"/>
      <c r="S64" s="190"/>
      <c r="T64" s="190"/>
      <c r="U64" s="190"/>
      <c r="V64" s="190"/>
      <c r="W64" s="190"/>
      <c r="X64" s="190"/>
      <c r="Y64" s="190"/>
      <c r="Z64" s="190"/>
      <c r="AA64" s="190"/>
      <c r="AB64" s="190"/>
      <c r="AC64" s="190"/>
      <c r="AD64" s="190"/>
      <c r="AE64" s="190"/>
      <c r="AF64" s="190"/>
      <c r="AG64" s="190"/>
      <c r="AH64" s="190"/>
      <c r="AI64" s="190"/>
      <c r="AJ64" s="190"/>
      <c r="AK64" s="190"/>
      <c r="AL64" s="190"/>
      <c r="AM64" s="190"/>
      <c r="AN64" s="190"/>
      <c r="AO64" s="190"/>
      <c r="AP64" s="190"/>
      <c r="AQ64" s="190"/>
      <c r="AR64" s="190"/>
      <c r="AS64" s="190"/>
      <c r="AT64" s="190"/>
      <c r="AU64" s="190"/>
      <c r="AV64" s="190"/>
      <c r="AW64" s="190"/>
      <c r="AX64" s="190"/>
      <c r="AY64" s="190"/>
      <c r="AZ64" s="190"/>
      <c r="BA64" s="190"/>
      <c r="BB64" s="190"/>
      <c r="BC64" s="190"/>
      <c r="BD64" s="190"/>
      <c r="BE64" s="190"/>
      <c r="BF64" s="190"/>
      <c r="BG64" s="190"/>
      <c r="BH64" s="190"/>
      <c r="BI64" s="190"/>
      <c r="BJ64" s="190"/>
      <c r="BK64" s="190"/>
      <c r="BL64" s="190"/>
      <c r="BM64" s="191">
        <v>16</v>
      </c>
    </row>
    <row r="65" spans="1:65">
      <c r="A65" s="30"/>
      <c r="B65" s="3" t="s">
        <v>193</v>
      </c>
      <c r="C65" s="29"/>
      <c r="D65" s="194">
        <v>15</v>
      </c>
      <c r="E65" s="189"/>
      <c r="F65" s="190"/>
      <c r="G65" s="190"/>
      <c r="H65" s="190"/>
      <c r="I65" s="190"/>
      <c r="J65" s="190"/>
      <c r="K65" s="190"/>
      <c r="L65" s="190"/>
      <c r="M65" s="190"/>
      <c r="N65" s="190"/>
      <c r="O65" s="190"/>
      <c r="P65" s="190"/>
      <c r="Q65" s="190"/>
      <c r="R65" s="190"/>
      <c r="S65" s="190"/>
      <c r="T65" s="190"/>
      <c r="U65" s="190"/>
      <c r="V65" s="190"/>
      <c r="W65" s="190"/>
      <c r="X65" s="190"/>
      <c r="Y65" s="190"/>
      <c r="Z65" s="190"/>
      <c r="AA65" s="190"/>
      <c r="AB65" s="190"/>
      <c r="AC65" s="190"/>
      <c r="AD65" s="190"/>
      <c r="AE65" s="190"/>
      <c r="AF65" s="190"/>
      <c r="AG65" s="190"/>
      <c r="AH65" s="190"/>
      <c r="AI65" s="190"/>
      <c r="AJ65" s="190"/>
      <c r="AK65" s="190"/>
      <c r="AL65" s="190"/>
      <c r="AM65" s="190"/>
      <c r="AN65" s="190"/>
      <c r="AO65" s="190"/>
      <c r="AP65" s="190"/>
      <c r="AQ65" s="190"/>
      <c r="AR65" s="190"/>
      <c r="AS65" s="190"/>
      <c r="AT65" s="190"/>
      <c r="AU65" s="190"/>
      <c r="AV65" s="190"/>
      <c r="AW65" s="190"/>
      <c r="AX65" s="190"/>
      <c r="AY65" s="190"/>
      <c r="AZ65" s="190"/>
      <c r="BA65" s="190"/>
      <c r="BB65" s="190"/>
      <c r="BC65" s="190"/>
      <c r="BD65" s="190"/>
      <c r="BE65" s="190"/>
      <c r="BF65" s="190"/>
      <c r="BG65" s="190"/>
      <c r="BH65" s="190"/>
      <c r="BI65" s="190"/>
      <c r="BJ65" s="190"/>
      <c r="BK65" s="190"/>
      <c r="BL65" s="190"/>
      <c r="BM65" s="191">
        <v>15</v>
      </c>
    </row>
    <row r="66" spans="1:65">
      <c r="A66" s="30"/>
      <c r="B66" s="3" t="s">
        <v>194</v>
      </c>
      <c r="C66" s="29"/>
      <c r="D66" s="194">
        <v>7.0710678118654755</v>
      </c>
      <c r="E66" s="189"/>
      <c r="F66" s="190"/>
      <c r="G66" s="190"/>
      <c r="H66" s="190"/>
      <c r="I66" s="190"/>
      <c r="J66" s="190"/>
      <c r="K66" s="190"/>
      <c r="L66" s="190"/>
      <c r="M66" s="190"/>
      <c r="N66" s="190"/>
      <c r="O66" s="190"/>
      <c r="P66" s="190"/>
      <c r="Q66" s="190"/>
      <c r="R66" s="190"/>
      <c r="S66" s="190"/>
      <c r="T66" s="190"/>
      <c r="U66" s="190"/>
      <c r="V66" s="190"/>
      <c r="W66" s="190"/>
      <c r="X66" s="190"/>
      <c r="Y66" s="190"/>
      <c r="Z66" s="190"/>
      <c r="AA66" s="190"/>
      <c r="AB66" s="190"/>
      <c r="AC66" s="190"/>
      <c r="AD66" s="190"/>
      <c r="AE66" s="190"/>
      <c r="AF66" s="190"/>
      <c r="AG66" s="190"/>
      <c r="AH66" s="190"/>
      <c r="AI66" s="190"/>
      <c r="AJ66" s="190"/>
      <c r="AK66" s="190"/>
      <c r="AL66" s="190"/>
      <c r="AM66" s="190"/>
      <c r="AN66" s="190"/>
      <c r="AO66" s="190"/>
      <c r="AP66" s="190"/>
      <c r="AQ66" s="190"/>
      <c r="AR66" s="190"/>
      <c r="AS66" s="190"/>
      <c r="AT66" s="190"/>
      <c r="AU66" s="190"/>
      <c r="AV66" s="190"/>
      <c r="AW66" s="190"/>
      <c r="AX66" s="190"/>
      <c r="AY66" s="190"/>
      <c r="AZ66" s="190"/>
      <c r="BA66" s="190"/>
      <c r="BB66" s="190"/>
      <c r="BC66" s="190"/>
      <c r="BD66" s="190"/>
      <c r="BE66" s="190"/>
      <c r="BF66" s="190"/>
      <c r="BG66" s="190"/>
      <c r="BH66" s="190"/>
      <c r="BI66" s="190"/>
      <c r="BJ66" s="190"/>
      <c r="BK66" s="190"/>
      <c r="BL66" s="190"/>
      <c r="BM66" s="191">
        <v>11</v>
      </c>
    </row>
    <row r="67" spans="1:65">
      <c r="A67" s="30"/>
      <c r="B67" s="3" t="s">
        <v>74</v>
      </c>
      <c r="C67" s="29"/>
      <c r="D67" s="13">
        <v>0.47140452079103168</v>
      </c>
      <c r="E67" s="14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0"/>
    </row>
    <row r="68" spans="1:65">
      <c r="A68" s="30"/>
      <c r="B68" s="3" t="s">
        <v>195</v>
      </c>
      <c r="C68" s="29"/>
      <c r="D68" s="13">
        <v>0</v>
      </c>
      <c r="E68" s="14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0"/>
    </row>
    <row r="69" spans="1:65">
      <c r="A69" s="30"/>
      <c r="B69" s="45" t="s">
        <v>196</v>
      </c>
      <c r="C69" s="46"/>
      <c r="D69" s="44" t="s">
        <v>197</v>
      </c>
      <c r="E69" s="14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0"/>
    </row>
    <row r="70" spans="1:65">
      <c r="B70" s="31"/>
      <c r="C70" s="20"/>
      <c r="D70" s="20"/>
      <c r="BM70" s="50"/>
    </row>
    <row r="71" spans="1:65" ht="15">
      <c r="B71" s="8" t="s">
        <v>282</v>
      </c>
      <c r="BM71" s="28" t="s">
        <v>209</v>
      </c>
    </row>
    <row r="72" spans="1:65" ht="15">
      <c r="A72" s="25" t="s">
        <v>24</v>
      </c>
      <c r="B72" s="18" t="s">
        <v>95</v>
      </c>
      <c r="C72" s="15" t="s">
        <v>96</v>
      </c>
      <c r="D72" s="16" t="s">
        <v>143</v>
      </c>
      <c r="E72" s="14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144</v>
      </c>
      <c r="C73" s="9" t="s">
        <v>144</v>
      </c>
      <c r="D73" s="141" t="s">
        <v>198</v>
      </c>
      <c r="E73" s="14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86</v>
      </c>
      <c r="E74" s="14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/>
      <c r="C75" s="9"/>
      <c r="D75" s="26"/>
      <c r="E75" s="14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8">
        <v>1</v>
      </c>
      <c r="C76" s="14">
        <v>1</v>
      </c>
      <c r="D76" s="201">
        <v>30</v>
      </c>
      <c r="E76" s="189"/>
      <c r="F76" s="190"/>
      <c r="G76" s="190"/>
      <c r="H76" s="190"/>
      <c r="I76" s="190"/>
      <c r="J76" s="190"/>
      <c r="K76" s="190"/>
      <c r="L76" s="190"/>
      <c r="M76" s="190"/>
      <c r="N76" s="190"/>
      <c r="O76" s="190"/>
      <c r="P76" s="190"/>
      <c r="Q76" s="190"/>
      <c r="R76" s="190"/>
      <c r="S76" s="190"/>
      <c r="T76" s="190"/>
      <c r="U76" s="190"/>
      <c r="V76" s="190"/>
      <c r="W76" s="190"/>
      <c r="X76" s="190"/>
      <c r="Y76" s="190"/>
      <c r="Z76" s="190"/>
      <c r="AA76" s="190"/>
      <c r="AB76" s="190"/>
      <c r="AC76" s="190"/>
      <c r="AD76" s="190"/>
      <c r="AE76" s="190"/>
      <c r="AF76" s="190"/>
      <c r="AG76" s="190"/>
      <c r="AH76" s="190"/>
      <c r="AI76" s="190"/>
      <c r="AJ76" s="190"/>
      <c r="AK76" s="190"/>
      <c r="AL76" s="190"/>
      <c r="AM76" s="190"/>
      <c r="AN76" s="190"/>
      <c r="AO76" s="190"/>
      <c r="AP76" s="190"/>
      <c r="AQ76" s="190"/>
      <c r="AR76" s="190"/>
      <c r="AS76" s="190"/>
      <c r="AT76" s="190"/>
      <c r="AU76" s="190"/>
      <c r="AV76" s="190"/>
      <c r="AW76" s="190"/>
      <c r="AX76" s="190"/>
      <c r="AY76" s="190"/>
      <c r="AZ76" s="190"/>
      <c r="BA76" s="190"/>
      <c r="BB76" s="190"/>
      <c r="BC76" s="190"/>
      <c r="BD76" s="190"/>
      <c r="BE76" s="190"/>
      <c r="BF76" s="190"/>
      <c r="BG76" s="190"/>
      <c r="BH76" s="190"/>
      <c r="BI76" s="190"/>
      <c r="BJ76" s="190"/>
      <c r="BK76" s="190"/>
      <c r="BL76" s="190"/>
      <c r="BM76" s="191">
        <v>1</v>
      </c>
    </row>
    <row r="77" spans="1:65">
      <c r="A77" s="30"/>
      <c r="B77" s="19">
        <v>1</v>
      </c>
      <c r="C77" s="9">
        <v>2</v>
      </c>
      <c r="D77" s="194">
        <v>30</v>
      </c>
      <c r="E77" s="189"/>
      <c r="F77" s="190"/>
      <c r="G77" s="190"/>
      <c r="H77" s="190"/>
      <c r="I77" s="190"/>
      <c r="J77" s="190"/>
      <c r="K77" s="190"/>
      <c r="L77" s="190"/>
      <c r="M77" s="190"/>
      <c r="N77" s="190"/>
      <c r="O77" s="190"/>
      <c r="P77" s="190"/>
      <c r="Q77" s="190"/>
      <c r="R77" s="190"/>
      <c r="S77" s="190"/>
      <c r="T77" s="190"/>
      <c r="U77" s="190"/>
      <c r="V77" s="190"/>
      <c r="W77" s="190"/>
      <c r="X77" s="190"/>
      <c r="Y77" s="190"/>
      <c r="Z77" s="190"/>
      <c r="AA77" s="190"/>
      <c r="AB77" s="190"/>
      <c r="AC77" s="190"/>
      <c r="AD77" s="190"/>
      <c r="AE77" s="190"/>
      <c r="AF77" s="190"/>
      <c r="AG77" s="190"/>
      <c r="AH77" s="190"/>
      <c r="AI77" s="190"/>
      <c r="AJ77" s="190"/>
      <c r="AK77" s="190"/>
      <c r="AL77" s="190"/>
      <c r="AM77" s="190"/>
      <c r="AN77" s="190"/>
      <c r="AO77" s="190"/>
      <c r="AP77" s="190"/>
      <c r="AQ77" s="190"/>
      <c r="AR77" s="190"/>
      <c r="AS77" s="190"/>
      <c r="AT77" s="190"/>
      <c r="AU77" s="190"/>
      <c r="AV77" s="190"/>
      <c r="AW77" s="190"/>
      <c r="AX77" s="190"/>
      <c r="AY77" s="190"/>
      <c r="AZ77" s="190"/>
      <c r="BA77" s="190"/>
      <c r="BB77" s="190"/>
      <c r="BC77" s="190"/>
      <c r="BD77" s="190"/>
      <c r="BE77" s="190"/>
      <c r="BF77" s="190"/>
      <c r="BG77" s="190"/>
      <c r="BH77" s="190"/>
      <c r="BI77" s="190"/>
      <c r="BJ77" s="190"/>
      <c r="BK77" s="190"/>
      <c r="BL77" s="190"/>
      <c r="BM77" s="191">
        <v>6</v>
      </c>
    </row>
    <row r="78" spans="1:65">
      <c r="A78" s="30"/>
      <c r="B78" s="20" t="s">
        <v>192</v>
      </c>
      <c r="C78" s="12"/>
      <c r="D78" s="193">
        <v>30</v>
      </c>
      <c r="E78" s="189"/>
      <c r="F78" s="190"/>
      <c r="G78" s="190"/>
      <c r="H78" s="190"/>
      <c r="I78" s="190"/>
      <c r="J78" s="190"/>
      <c r="K78" s="190"/>
      <c r="L78" s="190"/>
      <c r="M78" s="190"/>
      <c r="N78" s="190"/>
      <c r="O78" s="190"/>
      <c r="P78" s="190"/>
      <c r="Q78" s="190"/>
      <c r="R78" s="190"/>
      <c r="S78" s="190"/>
      <c r="T78" s="190"/>
      <c r="U78" s="190"/>
      <c r="V78" s="190"/>
      <c r="W78" s="190"/>
      <c r="X78" s="190"/>
      <c r="Y78" s="190"/>
      <c r="Z78" s="190"/>
      <c r="AA78" s="190"/>
      <c r="AB78" s="190"/>
      <c r="AC78" s="190"/>
      <c r="AD78" s="190"/>
      <c r="AE78" s="190"/>
      <c r="AF78" s="190"/>
      <c r="AG78" s="190"/>
      <c r="AH78" s="190"/>
      <c r="AI78" s="190"/>
      <c r="AJ78" s="190"/>
      <c r="AK78" s="190"/>
      <c r="AL78" s="190"/>
      <c r="AM78" s="190"/>
      <c r="AN78" s="190"/>
      <c r="AO78" s="190"/>
      <c r="AP78" s="190"/>
      <c r="AQ78" s="190"/>
      <c r="AR78" s="190"/>
      <c r="AS78" s="190"/>
      <c r="AT78" s="190"/>
      <c r="AU78" s="190"/>
      <c r="AV78" s="190"/>
      <c r="AW78" s="190"/>
      <c r="AX78" s="190"/>
      <c r="AY78" s="190"/>
      <c r="AZ78" s="190"/>
      <c r="BA78" s="190"/>
      <c r="BB78" s="190"/>
      <c r="BC78" s="190"/>
      <c r="BD78" s="190"/>
      <c r="BE78" s="190"/>
      <c r="BF78" s="190"/>
      <c r="BG78" s="190"/>
      <c r="BH78" s="190"/>
      <c r="BI78" s="190"/>
      <c r="BJ78" s="190"/>
      <c r="BK78" s="190"/>
      <c r="BL78" s="190"/>
      <c r="BM78" s="191">
        <v>16</v>
      </c>
    </row>
    <row r="79" spans="1:65">
      <c r="A79" s="30"/>
      <c r="B79" s="3" t="s">
        <v>193</v>
      </c>
      <c r="C79" s="29"/>
      <c r="D79" s="194">
        <v>30</v>
      </c>
      <c r="E79" s="189"/>
      <c r="F79" s="190"/>
      <c r="G79" s="190"/>
      <c r="H79" s="190"/>
      <c r="I79" s="190"/>
      <c r="J79" s="190"/>
      <c r="K79" s="190"/>
      <c r="L79" s="190"/>
      <c r="M79" s="190"/>
      <c r="N79" s="190"/>
      <c r="O79" s="190"/>
      <c r="P79" s="190"/>
      <c r="Q79" s="190"/>
      <c r="R79" s="190"/>
      <c r="S79" s="190"/>
      <c r="T79" s="190"/>
      <c r="U79" s="190"/>
      <c r="V79" s="190"/>
      <c r="W79" s="190"/>
      <c r="X79" s="190"/>
      <c r="Y79" s="190"/>
      <c r="Z79" s="190"/>
      <c r="AA79" s="190"/>
      <c r="AB79" s="190"/>
      <c r="AC79" s="190"/>
      <c r="AD79" s="190"/>
      <c r="AE79" s="190"/>
      <c r="AF79" s="190"/>
      <c r="AG79" s="190"/>
      <c r="AH79" s="190"/>
      <c r="AI79" s="190"/>
      <c r="AJ79" s="190"/>
      <c r="AK79" s="190"/>
      <c r="AL79" s="190"/>
      <c r="AM79" s="190"/>
      <c r="AN79" s="190"/>
      <c r="AO79" s="190"/>
      <c r="AP79" s="190"/>
      <c r="AQ79" s="190"/>
      <c r="AR79" s="190"/>
      <c r="AS79" s="190"/>
      <c r="AT79" s="190"/>
      <c r="AU79" s="190"/>
      <c r="AV79" s="190"/>
      <c r="AW79" s="190"/>
      <c r="AX79" s="190"/>
      <c r="AY79" s="190"/>
      <c r="AZ79" s="190"/>
      <c r="BA79" s="190"/>
      <c r="BB79" s="190"/>
      <c r="BC79" s="190"/>
      <c r="BD79" s="190"/>
      <c r="BE79" s="190"/>
      <c r="BF79" s="190"/>
      <c r="BG79" s="190"/>
      <c r="BH79" s="190"/>
      <c r="BI79" s="190"/>
      <c r="BJ79" s="190"/>
      <c r="BK79" s="190"/>
      <c r="BL79" s="190"/>
      <c r="BM79" s="191">
        <v>30</v>
      </c>
    </row>
    <row r="80" spans="1:65">
      <c r="A80" s="30"/>
      <c r="B80" s="3" t="s">
        <v>194</v>
      </c>
      <c r="C80" s="29"/>
      <c r="D80" s="194">
        <v>0</v>
      </c>
      <c r="E80" s="189"/>
      <c r="F80" s="190"/>
      <c r="G80" s="190"/>
      <c r="H80" s="190"/>
      <c r="I80" s="190"/>
      <c r="J80" s="190"/>
      <c r="K80" s="190"/>
      <c r="L80" s="190"/>
      <c r="M80" s="190"/>
      <c r="N80" s="190"/>
      <c r="O80" s="190"/>
      <c r="P80" s="190"/>
      <c r="Q80" s="190"/>
      <c r="R80" s="190"/>
      <c r="S80" s="190"/>
      <c r="T80" s="190"/>
      <c r="U80" s="190"/>
      <c r="V80" s="190"/>
      <c r="W80" s="190"/>
      <c r="X80" s="190"/>
      <c r="Y80" s="190"/>
      <c r="Z80" s="190"/>
      <c r="AA80" s="190"/>
      <c r="AB80" s="190"/>
      <c r="AC80" s="190"/>
      <c r="AD80" s="190"/>
      <c r="AE80" s="190"/>
      <c r="AF80" s="190"/>
      <c r="AG80" s="190"/>
      <c r="AH80" s="190"/>
      <c r="AI80" s="190"/>
      <c r="AJ80" s="190"/>
      <c r="AK80" s="190"/>
      <c r="AL80" s="190"/>
      <c r="AM80" s="190"/>
      <c r="AN80" s="190"/>
      <c r="AO80" s="190"/>
      <c r="AP80" s="190"/>
      <c r="AQ80" s="190"/>
      <c r="AR80" s="190"/>
      <c r="AS80" s="190"/>
      <c r="AT80" s="190"/>
      <c r="AU80" s="190"/>
      <c r="AV80" s="190"/>
      <c r="AW80" s="190"/>
      <c r="AX80" s="190"/>
      <c r="AY80" s="190"/>
      <c r="AZ80" s="190"/>
      <c r="BA80" s="190"/>
      <c r="BB80" s="190"/>
      <c r="BC80" s="190"/>
      <c r="BD80" s="190"/>
      <c r="BE80" s="190"/>
      <c r="BF80" s="190"/>
      <c r="BG80" s="190"/>
      <c r="BH80" s="190"/>
      <c r="BI80" s="190"/>
      <c r="BJ80" s="190"/>
      <c r="BK80" s="190"/>
      <c r="BL80" s="190"/>
      <c r="BM80" s="191">
        <v>12</v>
      </c>
    </row>
    <row r="81" spans="1:65">
      <c r="A81" s="30"/>
      <c r="B81" s="3" t="s">
        <v>74</v>
      </c>
      <c r="C81" s="29"/>
      <c r="D81" s="13">
        <v>0</v>
      </c>
      <c r="E81" s="14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0"/>
    </row>
    <row r="82" spans="1:65">
      <c r="A82" s="30"/>
      <c r="B82" s="3" t="s">
        <v>195</v>
      </c>
      <c r="C82" s="29"/>
      <c r="D82" s="13">
        <v>0</v>
      </c>
      <c r="E82" s="14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0"/>
    </row>
    <row r="83" spans="1:65">
      <c r="A83" s="30"/>
      <c r="B83" s="45" t="s">
        <v>196</v>
      </c>
      <c r="C83" s="46"/>
      <c r="D83" s="44" t="s">
        <v>197</v>
      </c>
      <c r="E83" s="14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0"/>
    </row>
    <row r="84" spans="1:65">
      <c r="B84" s="31"/>
      <c r="C84" s="20"/>
      <c r="D84" s="20"/>
      <c r="BM84" s="50"/>
    </row>
    <row r="85" spans="1:65" ht="19.5">
      <c r="B85" s="8" t="s">
        <v>283</v>
      </c>
      <c r="BM85" s="28" t="s">
        <v>209</v>
      </c>
    </row>
    <row r="86" spans="1:65" ht="19.5">
      <c r="A86" s="25" t="s">
        <v>199</v>
      </c>
      <c r="B86" s="18" t="s">
        <v>95</v>
      </c>
      <c r="C86" s="15" t="s">
        <v>96</v>
      </c>
      <c r="D86" s="16" t="s">
        <v>143</v>
      </c>
      <c r="E86" s="14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144</v>
      </c>
      <c r="C87" s="9" t="s">
        <v>144</v>
      </c>
      <c r="D87" s="141" t="s">
        <v>198</v>
      </c>
      <c r="E87" s="14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86</v>
      </c>
      <c r="E88" s="14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4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195">
        <v>270</v>
      </c>
      <c r="E90" s="196"/>
      <c r="F90" s="197"/>
      <c r="G90" s="197"/>
      <c r="H90" s="197"/>
      <c r="I90" s="197"/>
      <c r="J90" s="197"/>
      <c r="K90" s="197"/>
      <c r="L90" s="197"/>
      <c r="M90" s="197"/>
      <c r="N90" s="197"/>
      <c r="O90" s="197"/>
      <c r="P90" s="197"/>
      <c r="Q90" s="197"/>
      <c r="R90" s="197"/>
      <c r="S90" s="197"/>
      <c r="T90" s="197"/>
      <c r="U90" s="197"/>
      <c r="V90" s="197"/>
      <c r="W90" s="197"/>
      <c r="X90" s="197"/>
      <c r="Y90" s="197"/>
      <c r="Z90" s="197"/>
      <c r="AA90" s="197"/>
      <c r="AB90" s="197"/>
      <c r="AC90" s="197"/>
      <c r="AD90" s="197"/>
      <c r="AE90" s="197"/>
      <c r="AF90" s="197"/>
      <c r="AG90" s="197"/>
      <c r="AH90" s="197"/>
      <c r="AI90" s="197"/>
      <c r="AJ90" s="197"/>
      <c r="AK90" s="197"/>
      <c r="AL90" s="197"/>
      <c r="AM90" s="197"/>
      <c r="AN90" s="197"/>
      <c r="AO90" s="197"/>
      <c r="AP90" s="197"/>
      <c r="AQ90" s="197"/>
      <c r="AR90" s="197"/>
      <c r="AS90" s="197"/>
      <c r="AT90" s="197"/>
      <c r="AU90" s="197"/>
      <c r="AV90" s="197"/>
      <c r="AW90" s="197"/>
      <c r="AX90" s="197"/>
      <c r="AY90" s="197"/>
      <c r="AZ90" s="197"/>
      <c r="BA90" s="197"/>
      <c r="BB90" s="197"/>
      <c r="BC90" s="197"/>
      <c r="BD90" s="197"/>
      <c r="BE90" s="197"/>
      <c r="BF90" s="197"/>
      <c r="BG90" s="197"/>
      <c r="BH90" s="197"/>
      <c r="BI90" s="197"/>
      <c r="BJ90" s="197"/>
      <c r="BK90" s="197"/>
      <c r="BL90" s="197"/>
      <c r="BM90" s="198">
        <v>1</v>
      </c>
    </row>
    <row r="91" spans="1:65">
      <c r="A91" s="30"/>
      <c r="B91" s="19">
        <v>1</v>
      </c>
      <c r="C91" s="9">
        <v>2</v>
      </c>
      <c r="D91" s="199">
        <v>270</v>
      </c>
      <c r="E91" s="196"/>
      <c r="F91" s="197"/>
      <c r="G91" s="197"/>
      <c r="H91" s="197"/>
      <c r="I91" s="197"/>
      <c r="J91" s="197"/>
      <c r="K91" s="197"/>
      <c r="L91" s="197"/>
      <c r="M91" s="197"/>
      <c r="N91" s="197"/>
      <c r="O91" s="197"/>
      <c r="P91" s="197"/>
      <c r="Q91" s="197"/>
      <c r="R91" s="197"/>
      <c r="S91" s="197"/>
      <c r="T91" s="197"/>
      <c r="U91" s="197"/>
      <c r="V91" s="197"/>
      <c r="W91" s="197"/>
      <c r="X91" s="197"/>
      <c r="Y91" s="197"/>
      <c r="Z91" s="197"/>
      <c r="AA91" s="197"/>
      <c r="AB91" s="197"/>
      <c r="AC91" s="197"/>
      <c r="AD91" s="197"/>
      <c r="AE91" s="197"/>
      <c r="AF91" s="197"/>
      <c r="AG91" s="197"/>
      <c r="AH91" s="197"/>
      <c r="AI91" s="197"/>
      <c r="AJ91" s="197"/>
      <c r="AK91" s="197"/>
      <c r="AL91" s="197"/>
      <c r="AM91" s="197"/>
      <c r="AN91" s="197"/>
      <c r="AO91" s="197"/>
      <c r="AP91" s="197"/>
      <c r="AQ91" s="197"/>
      <c r="AR91" s="197"/>
      <c r="AS91" s="197"/>
      <c r="AT91" s="197"/>
      <c r="AU91" s="197"/>
      <c r="AV91" s="197"/>
      <c r="AW91" s="197"/>
      <c r="AX91" s="197"/>
      <c r="AY91" s="197"/>
      <c r="AZ91" s="197"/>
      <c r="BA91" s="197"/>
      <c r="BB91" s="197"/>
      <c r="BC91" s="197"/>
      <c r="BD91" s="197"/>
      <c r="BE91" s="197"/>
      <c r="BF91" s="197"/>
      <c r="BG91" s="197"/>
      <c r="BH91" s="197"/>
      <c r="BI91" s="197"/>
      <c r="BJ91" s="197"/>
      <c r="BK91" s="197"/>
      <c r="BL91" s="197"/>
      <c r="BM91" s="198">
        <v>7</v>
      </c>
    </row>
    <row r="92" spans="1:65">
      <c r="A92" s="30"/>
      <c r="B92" s="20" t="s">
        <v>192</v>
      </c>
      <c r="C92" s="12"/>
      <c r="D92" s="200">
        <v>270</v>
      </c>
      <c r="E92" s="196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  <c r="AG92" s="197"/>
      <c r="AH92" s="197"/>
      <c r="AI92" s="197"/>
      <c r="AJ92" s="197"/>
      <c r="AK92" s="197"/>
      <c r="AL92" s="197"/>
      <c r="AM92" s="197"/>
      <c r="AN92" s="197"/>
      <c r="AO92" s="197"/>
      <c r="AP92" s="197"/>
      <c r="AQ92" s="197"/>
      <c r="AR92" s="197"/>
      <c r="AS92" s="197"/>
      <c r="AT92" s="197"/>
      <c r="AU92" s="197"/>
      <c r="AV92" s="197"/>
      <c r="AW92" s="197"/>
      <c r="AX92" s="197"/>
      <c r="AY92" s="197"/>
      <c r="AZ92" s="197"/>
      <c r="BA92" s="197"/>
      <c r="BB92" s="197"/>
      <c r="BC92" s="197"/>
      <c r="BD92" s="197"/>
      <c r="BE92" s="197"/>
      <c r="BF92" s="197"/>
      <c r="BG92" s="197"/>
      <c r="BH92" s="197"/>
      <c r="BI92" s="197"/>
      <c r="BJ92" s="197"/>
      <c r="BK92" s="197"/>
      <c r="BL92" s="197"/>
      <c r="BM92" s="198">
        <v>16</v>
      </c>
    </row>
    <row r="93" spans="1:65">
      <c r="A93" s="30"/>
      <c r="B93" s="3" t="s">
        <v>193</v>
      </c>
      <c r="C93" s="29"/>
      <c r="D93" s="199">
        <v>270</v>
      </c>
      <c r="E93" s="196"/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  <c r="Z93" s="197"/>
      <c r="AA93" s="197"/>
      <c r="AB93" s="197"/>
      <c r="AC93" s="197"/>
      <c r="AD93" s="197"/>
      <c r="AE93" s="197"/>
      <c r="AF93" s="197"/>
      <c r="AG93" s="197"/>
      <c r="AH93" s="197"/>
      <c r="AI93" s="197"/>
      <c r="AJ93" s="197"/>
      <c r="AK93" s="197"/>
      <c r="AL93" s="197"/>
      <c r="AM93" s="197"/>
      <c r="AN93" s="197"/>
      <c r="AO93" s="197"/>
      <c r="AP93" s="197"/>
      <c r="AQ93" s="197"/>
      <c r="AR93" s="197"/>
      <c r="AS93" s="197"/>
      <c r="AT93" s="197"/>
      <c r="AU93" s="197"/>
      <c r="AV93" s="197"/>
      <c r="AW93" s="197"/>
      <c r="AX93" s="197"/>
      <c r="AY93" s="197"/>
      <c r="AZ93" s="197"/>
      <c r="BA93" s="197"/>
      <c r="BB93" s="197"/>
      <c r="BC93" s="197"/>
      <c r="BD93" s="197"/>
      <c r="BE93" s="197"/>
      <c r="BF93" s="197"/>
      <c r="BG93" s="197"/>
      <c r="BH93" s="197"/>
      <c r="BI93" s="197"/>
      <c r="BJ93" s="197"/>
      <c r="BK93" s="197"/>
      <c r="BL93" s="197"/>
      <c r="BM93" s="198">
        <v>270</v>
      </c>
    </row>
    <row r="94" spans="1:65">
      <c r="A94" s="30"/>
      <c r="B94" s="3" t="s">
        <v>194</v>
      </c>
      <c r="C94" s="29"/>
      <c r="D94" s="199">
        <v>0</v>
      </c>
      <c r="E94" s="196"/>
      <c r="F94" s="197"/>
      <c r="G94" s="197"/>
      <c r="H94" s="197"/>
      <c r="I94" s="197"/>
      <c r="J94" s="197"/>
      <c r="K94" s="197"/>
      <c r="L94" s="197"/>
      <c r="M94" s="197"/>
      <c r="N94" s="197"/>
      <c r="O94" s="197"/>
      <c r="P94" s="197"/>
      <c r="Q94" s="197"/>
      <c r="R94" s="197"/>
      <c r="S94" s="197"/>
      <c r="T94" s="197"/>
      <c r="U94" s="197"/>
      <c r="V94" s="197"/>
      <c r="W94" s="197"/>
      <c r="X94" s="197"/>
      <c r="Y94" s="197"/>
      <c r="Z94" s="197"/>
      <c r="AA94" s="197"/>
      <c r="AB94" s="197"/>
      <c r="AC94" s="197"/>
      <c r="AD94" s="197"/>
      <c r="AE94" s="197"/>
      <c r="AF94" s="197"/>
      <c r="AG94" s="197"/>
      <c r="AH94" s="197"/>
      <c r="AI94" s="197"/>
      <c r="AJ94" s="197"/>
      <c r="AK94" s="197"/>
      <c r="AL94" s="197"/>
      <c r="AM94" s="197"/>
      <c r="AN94" s="197"/>
      <c r="AO94" s="197"/>
      <c r="AP94" s="197"/>
      <c r="AQ94" s="197"/>
      <c r="AR94" s="197"/>
      <c r="AS94" s="197"/>
      <c r="AT94" s="197"/>
      <c r="AU94" s="197"/>
      <c r="AV94" s="197"/>
      <c r="AW94" s="197"/>
      <c r="AX94" s="197"/>
      <c r="AY94" s="197"/>
      <c r="AZ94" s="197"/>
      <c r="BA94" s="197"/>
      <c r="BB94" s="197"/>
      <c r="BC94" s="197"/>
      <c r="BD94" s="197"/>
      <c r="BE94" s="197"/>
      <c r="BF94" s="197"/>
      <c r="BG94" s="197"/>
      <c r="BH94" s="197"/>
      <c r="BI94" s="197"/>
      <c r="BJ94" s="197"/>
      <c r="BK94" s="197"/>
      <c r="BL94" s="197"/>
      <c r="BM94" s="198">
        <v>13</v>
      </c>
    </row>
    <row r="95" spans="1:65">
      <c r="A95" s="30"/>
      <c r="B95" s="3" t="s">
        <v>74</v>
      </c>
      <c r="C95" s="29"/>
      <c r="D95" s="13">
        <v>0</v>
      </c>
      <c r="E95" s="14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0"/>
    </row>
    <row r="96" spans="1:65">
      <c r="A96" s="30"/>
      <c r="B96" s="3" t="s">
        <v>195</v>
      </c>
      <c r="C96" s="29"/>
      <c r="D96" s="13">
        <v>0</v>
      </c>
      <c r="E96" s="14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0"/>
    </row>
    <row r="97" spans="1:65">
      <c r="A97" s="30"/>
      <c r="B97" s="45" t="s">
        <v>196</v>
      </c>
      <c r="C97" s="46"/>
      <c r="D97" s="44" t="s">
        <v>197</v>
      </c>
      <c r="E97" s="14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0"/>
    </row>
    <row r="98" spans="1:65">
      <c r="B98" s="31"/>
      <c r="C98" s="20"/>
      <c r="D98" s="20"/>
      <c r="BM98" s="50"/>
    </row>
    <row r="99" spans="1:65" ht="15">
      <c r="B99" s="8" t="s">
        <v>284</v>
      </c>
      <c r="BM99" s="28" t="s">
        <v>209</v>
      </c>
    </row>
    <row r="100" spans="1:65" ht="15">
      <c r="A100" s="25" t="s">
        <v>0</v>
      </c>
      <c r="B100" s="18" t="s">
        <v>95</v>
      </c>
      <c r="C100" s="15" t="s">
        <v>96</v>
      </c>
      <c r="D100" s="16" t="s">
        <v>143</v>
      </c>
      <c r="E100" s="14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144</v>
      </c>
      <c r="C101" s="9" t="s">
        <v>144</v>
      </c>
      <c r="D101" s="141" t="s">
        <v>198</v>
      </c>
      <c r="E101" s="14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86</v>
      </c>
      <c r="E102" s="14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4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01">
        <v>40</v>
      </c>
      <c r="E104" s="189"/>
      <c r="F104" s="190"/>
      <c r="G104" s="190"/>
      <c r="H104" s="190"/>
      <c r="I104" s="190"/>
      <c r="J104" s="190"/>
      <c r="K104" s="190"/>
      <c r="L104" s="190"/>
      <c r="M104" s="190"/>
      <c r="N104" s="190"/>
      <c r="O104" s="190"/>
      <c r="P104" s="190"/>
      <c r="Q104" s="190"/>
      <c r="R104" s="190"/>
      <c r="S104" s="190"/>
      <c r="T104" s="190"/>
      <c r="U104" s="190"/>
      <c r="V104" s="190"/>
      <c r="W104" s="190"/>
      <c r="X104" s="190"/>
      <c r="Y104" s="190"/>
      <c r="Z104" s="190"/>
      <c r="AA104" s="190"/>
      <c r="AB104" s="190"/>
      <c r="AC104" s="190"/>
      <c r="AD104" s="190"/>
      <c r="AE104" s="190"/>
      <c r="AF104" s="190"/>
      <c r="AG104" s="190"/>
      <c r="AH104" s="190"/>
      <c r="AI104" s="190"/>
      <c r="AJ104" s="190"/>
      <c r="AK104" s="190"/>
      <c r="AL104" s="190"/>
      <c r="AM104" s="190"/>
      <c r="AN104" s="190"/>
      <c r="AO104" s="190"/>
      <c r="AP104" s="190"/>
      <c r="AQ104" s="190"/>
      <c r="AR104" s="190"/>
      <c r="AS104" s="190"/>
      <c r="AT104" s="190"/>
      <c r="AU104" s="190"/>
      <c r="AV104" s="190"/>
      <c r="AW104" s="190"/>
      <c r="AX104" s="190"/>
      <c r="AY104" s="190"/>
      <c r="AZ104" s="190"/>
      <c r="BA104" s="190"/>
      <c r="BB104" s="190"/>
      <c r="BC104" s="190"/>
      <c r="BD104" s="190"/>
      <c r="BE104" s="190"/>
      <c r="BF104" s="190"/>
      <c r="BG104" s="190"/>
      <c r="BH104" s="190"/>
      <c r="BI104" s="190"/>
      <c r="BJ104" s="190"/>
      <c r="BK104" s="190"/>
      <c r="BL104" s="190"/>
      <c r="BM104" s="191">
        <v>1</v>
      </c>
    </row>
    <row r="105" spans="1:65">
      <c r="A105" s="30"/>
      <c r="B105" s="19">
        <v>1</v>
      </c>
      <c r="C105" s="9">
        <v>2</v>
      </c>
      <c r="D105" s="194">
        <v>50</v>
      </c>
      <c r="E105" s="189"/>
      <c r="F105" s="190"/>
      <c r="G105" s="190"/>
      <c r="H105" s="190"/>
      <c r="I105" s="190"/>
      <c r="J105" s="190"/>
      <c r="K105" s="190"/>
      <c r="L105" s="190"/>
      <c r="M105" s="190"/>
      <c r="N105" s="190"/>
      <c r="O105" s="190"/>
      <c r="P105" s="190"/>
      <c r="Q105" s="190"/>
      <c r="R105" s="190"/>
      <c r="S105" s="190"/>
      <c r="T105" s="190"/>
      <c r="U105" s="190"/>
      <c r="V105" s="190"/>
      <c r="W105" s="190"/>
      <c r="X105" s="190"/>
      <c r="Y105" s="190"/>
      <c r="Z105" s="190"/>
      <c r="AA105" s="190"/>
      <c r="AB105" s="190"/>
      <c r="AC105" s="190"/>
      <c r="AD105" s="190"/>
      <c r="AE105" s="190"/>
      <c r="AF105" s="190"/>
      <c r="AG105" s="190"/>
      <c r="AH105" s="190"/>
      <c r="AI105" s="190"/>
      <c r="AJ105" s="190"/>
      <c r="AK105" s="190"/>
      <c r="AL105" s="190"/>
      <c r="AM105" s="190"/>
      <c r="AN105" s="190"/>
      <c r="AO105" s="190"/>
      <c r="AP105" s="190"/>
      <c r="AQ105" s="190"/>
      <c r="AR105" s="190"/>
      <c r="AS105" s="190"/>
      <c r="AT105" s="190"/>
      <c r="AU105" s="190"/>
      <c r="AV105" s="190"/>
      <c r="AW105" s="190"/>
      <c r="AX105" s="190"/>
      <c r="AY105" s="190"/>
      <c r="AZ105" s="190"/>
      <c r="BA105" s="190"/>
      <c r="BB105" s="190"/>
      <c r="BC105" s="190"/>
      <c r="BD105" s="190"/>
      <c r="BE105" s="190"/>
      <c r="BF105" s="190"/>
      <c r="BG105" s="190"/>
      <c r="BH105" s="190"/>
      <c r="BI105" s="190"/>
      <c r="BJ105" s="190"/>
      <c r="BK105" s="190"/>
      <c r="BL105" s="190"/>
      <c r="BM105" s="191">
        <v>8</v>
      </c>
    </row>
    <row r="106" spans="1:65">
      <c r="A106" s="30"/>
      <c r="B106" s="20" t="s">
        <v>192</v>
      </c>
      <c r="C106" s="12"/>
      <c r="D106" s="193">
        <v>45</v>
      </c>
      <c r="E106" s="189"/>
      <c r="F106" s="190"/>
      <c r="G106" s="190"/>
      <c r="H106" s="190"/>
      <c r="I106" s="190"/>
      <c r="J106" s="190"/>
      <c r="K106" s="190"/>
      <c r="L106" s="190"/>
      <c r="M106" s="190"/>
      <c r="N106" s="190"/>
      <c r="O106" s="190"/>
      <c r="P106" s="190"/>
      <c r="Q106" s="190"/>
      <c r="R106" s="190"/>
      <c r="S106" s="190"/>
      <c r="T106" s="190"/>
      <c r="U106" s="190"/>
      <c r="V106" s="190"/>
      <c r="W106" s="190"/>
      <c r="X106" s="190"/>
      <c r="Y106" s="190"/>
      <c r="Z106" s="190"/>
      <c r="AA106" s="190"/>
      <c r="AB106" s="190"/>
      <c r="AC106" s="190"/>
      <c r="AD106" s="190"/>
      <c r="AE106" s="190"/>
      <c r="AF106" s="190"/>
      <c r="AG106" s="190"/>
      <c r="AH106" s="190"/>
      <c r="AI106" s="190"/>
      <c r="AJ106" s="190"/>
      <c r="AK106" s="190"/>
      <c r="AL106" s="190"/>
      <c r="AM106" s="190"/>
      <c r="AN106" s="190"/>
      <c r="AO106" s="190"/>
      <c r="AP106" s="190"/>
      <c r="AQ106" s="190"/>
      <c r="AR106" s="190"/>
      <c r="AS106" s="190"/>
      <c r="AT106" s="190"/>
      <c r="AU106" s="190"/>
      <c r="AV106" s="190"/>
      <c r="AW106" s="190"/>
      <c r="AX106" s="190"/>
      <c r="AY106" s="190"/>
      <c r="AZ106" s="190"/>
      <c r="BA106" s="190"/>
      <c r="BB106" s="190"/>
      <c r="BC106" s="190"/>
      <c r="BD106" s="190"/>
      <c r="BE106" s="190"/>
      <c r="BF106" s="190"/>
      <c r="BG106" s="190"/>
      <c r="BH106" s="190"/>
      <c r="BI106" s="190"/>
      <c r="BJ106" s="190"/>
      <c r="BK106" s="190"/>
      <c r="BL106" s="190"/>
      <c r="BM106" s="191">
        <v>16</v>
      </c>
    </row>
    <row r="107" spans="1:65">
      <c r="A107" s="30"/>
      <c r="B107" s="3" t="s">
        <v>193</v>
      </c>
      <c r="C107" s="29"/>
      <c r="D107" s="194">
        <v>45</v>
      </c>
      <c r="E107" s="189"/>
      <c r="F107" s="190"/>
      <c r="G107" s="190"/>
      <c r="H107" s="190"/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190"/>
      <c r="W107" s="190"/>
      <c r="X107" s="190"/>
      <c r="Y107" s="190"/>
      <c r="Z107" s="190"/>
      <c r="AA107" s="190"/>
      <c r="AB107" s="190"/>
      <c r="AC107" s="190"/>
      <c r="AD107" s="190"/>
      <c r="AE107" s="190"/>
      <c r="AF107" s="190"/>
      <c r="AG107" s="190"/>
      <c r="AH107" s="190"/>
      <c r="AI107" s="190"/>
      <c r="AJ107" s="190"/>
      <c r="AK107" s="190"/>
      <c r="AL107" s="190"/>
      <c r="AM107" s="190"/>
      <c r="AN107" s="190"/>
      <c r="AO107" s="190"/>
      <c r="AP107" s="190"/>
      <c r="AQ107" s="190"/>
      <c r="AR107" s="190"/>
      <c r="AS107" s="190"/>
      <c r="AT107" s="190"/>
      <c r="AU107" s="190"/>
      <c r="AV107" s="190"/>
      <c r="AW107" s="190"/>
      <c r="AX107" s="190"/>
      <c r="AY107" s="190"/>
      <c r="AZ107" s="190"/>
      <c r="BA107" s="190"/>
      <c r="BB107" s="190"/>
      <c r="BC107" s="190"/>
      <c r="BD107" s="190"/>
      <c r="BE107" s="190"/>
      <c r="BF107" s="190"/>
      <c r="BG107" s="190"/>
      <c r="BH107" s="190"/>
      <c r="BI107" s="190"/>
      <c r="BJ107" s="190"/>
      <c r="BK107" s="190"/>
      <c r="BL107" s="190"/>
      <c r="BM107" s="191">
        <v>45</v>
      </c>
    </row>
    <row r="108" spans="1:65">
      <c r="A108" s="30"/>
      <c r="B108" s="3" t="s">
        <v>194</v>
      </c>
      <c r="C108" s="29"/>
      <c r="D108" s="194">
        <v>7.0710678118654755</v>
      </c>
      <c r="E108" s="189"/>
      <c r="F108" s="190"/>
      <c r="G108" s="190"/>
      <c r="H108" s="190"/>
      <c r="I108" s="190"/>
      <c r="J108" s="190"/>
      <c r="K108" s="190"/>
      <c r="L108" s="190"/>
      <c r="M108" s="190"/>
      <c r="N108" s="190"/>
      <c r="O108" s="190"/>
      <c r="P108" s="190"/>
      <c r="Q108" s="190"/>
      <c r="R108" s="190"/>
      <c r="S108" s="190"/>
      <c r="T108" s="190"/>
      <c r="U108" s="190"/>
      <c r="V108" s="190"/>
      <c r="W108" s="190"/>
      <c r="X108" s="190"/>
      <c r="Y108" s="190"/>
      <c r="Z108" s="190"/>
      <c r="AA108" s="190"/>
      <c r="AB108" s="190"/>
      <c r="AC108" s="190"/>
      <c r="AD108" s="190"/>
      <c r="AE108" s="190"/>
      <c r="AF108" s="190"/>
      <c r="AG108" s="190"/>
      <c r="AH108" s="190"/>
      <c r="AI108" s="190"/>
      <c r="AJ108" s="190"/>
      <c r="AK108" s="190"/>
      <c r="AL108" s="190"/>
      <c r="AM108" s="190"/>
      <c r="AN108" s="190"/>
      <c r="AO108" s="190"/>
      <c r="AP108" s="190"/>
      <c r="AQ108" s="190"/>
      <c r="AR108" s="190"/>
      <c r="AS108" s="190"/>
      <c r="AT108" s="190"/>
      <c r="AU108" s="190"/>
      <c r="AV108" s="190"/>
      <c r="AW108" s="190"/>
      <c r="AX108" s="190"/>
      <c r="AY108" s="190"/>
      <c r="AZ108" s="190"/>
      <c r="BA108" s="190"/>
      <c r="BB108" s="190"/>
      <c r="BC108" s="190"/>
      <c r="BD108" s="190"/>
      <c r="BE108" s="190"/>
      <c r="BF108" s="190"/>
      <c r="BG108" s="190"/>
      <c r="BH108" s="190"/>
      <c r="BI108" s="190"/>
      <c r="BJ108" s="190"/>
      <c r="BK108" s="190"/>
      <c r="BL108" s="190"/>
      <c r="BM108" s="191">
        <v>14</v>
      </c>
    </row>
    <row r="109" spans="1:65">
      <c r="A109" s="30"/>
      <c r="B109" s="3" t="s">
        <v>74</v>
      </c>
      <c r="C109" s="29"/>
      <c r="D109" s="13">
        <v>0.15713484026367724</v>
      </c>
      <c r="E109" s="14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0"/>
    </row>
    <row r="110" spans="1:65">
      <c r="A110" s="30"/>
      <c r="B110" s="3" t="s">
        <v>195</v>
      </c>
      <c r="C110" s="29"/>
      <c r="D110" s="13">
        <v>0</v>
      </c>
      <c r="E110" s="14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0"/>
    </row>
    <row r="111" spans="1:65">
      <c r="A111" s="30"/>
      <c r="B111" s="45" t="s">
        <v>196</v>
      </c>
      <c r="C111" s="46"/>
      <c r="D111" s="44" t="s">
        <v>197</v>
      </c>
      <c r="E111" s="14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0"/>
    </row>
    <row r="112" spans="1:65">
      <c r="B112" s="31"/>
      <c r="C112" s="20"/>
      <c r="D112" s="20"/>
      <c r="BM112" s="50"/>
    </row>
    <row r="113" spans="1:65" ht="19.5">
      <c r="B113" s="8" t="s">
        <v>285</v>
      </c>
      <c r="BM113" s="28" t="s">
        <v>209</v>
      </c>
    </row>
    <row r="114" spans="1:65" ht="19.5">
      <c r="A114" s="25" t="s">
        <v>200</v>
      </c>
      <c r="B114" s="18" t="s">
        <v>95</v>
      </c>
      <c r="C114" s="15" t="s">
        <v>96</v>
      </c>
      <c r="D114" s="16" t="s">
        <v>143</v>
      </c>
      <c r="E114" s="14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144</v>
      </c>
      <c r="C115" s="9" t="s">
        <v>144</v>
      </c>
      <c r="D115" s="141" t="s">
        <v>198</v>
      </c>
      <c r="E115" s="14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86</v>
      </c>
      <c r="E116" s="14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4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2">
        <v>7.55</v>
      </c>
      <c r="E118" s="14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7.55</v>
      </c>
      <c r="E119" s="14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</v>
      </c>
    </row>
    <row r="120" spans="1:65">
      <c r="A120" s="30"/>
      <c r="B120" s="20" t="s">
        <v>192</v>
      </c>
      <c r="C120" s="12"/>
      <c r="D120" s="23">
        <v>7.55</v>
      </c>
      <c r="E120" s="14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193</v>
      </c>
      <c r="C121" s="29"/>
      <c r="D121" s="11">
        <v>7.55</v>
      </c>
      <c r="E121" s="14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7.55</v>
      </c>
    </row>
    <row r="122" spans="1:65">
      <c r="A122" s="30"/>
      <c r="B122" s="3" t="s">
        <v>194</v>
      </c>
      <c r="C122" s="29"/>
      <c r="D122" s="24">
        <v>0</v>
      </c>
      <c r="E122" s="14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7</v>
      </c>
    </row>
    <row r="123" spans="1:65">
      <c r="A123" s="30"/>
      <c r="B123" s="3" t="s">
        <v>74</v>
      </c>
      <c r="C123" s="29"/>
      <c r="D123" s="13">
        <v>0</v>
      </c>
      <c r="E123" s="14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0"/>
    </row>
    <row r="124" spans="1:65">
      <c r="A124" s="30"/>
      <c r="B124" s="3" t="s">
        <v>195</v>
      </c>
      <c r="C124" s="29"/>
      <c r="D124" s="13">
        <v>0</v>
      </c>
      <c r="E124" s="14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0"/>
    </row>
    <row r="125" spans="1:65">
      <c r="A125" s="30"/>
      <c r="B125" s="45" t="s">
        <v>196</v>
      </c>
      <c r="C125" s="46"/>
      <c r="D125" s="44" t="s">
        <v>197</v>
      </c>
      <c r="E125" s="14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0"/>
    </row>
    <row r="126" spans="1:65">
      <c r="B126" s="31"/>
      <c r="C126" s="20"/>
      <c r="D126" s="20"/>
      <c r="BM126" s="50"/>
    </row>
    <row r="127" spans="1:65" ht="19.5">
      <c r="B127" s="8" t="s">
        <v>286</v>
      </c>
      <c r="BM127" s="28" t="s">
        <v>209</v>
      </c>
    </row>
    <row r="128" spans="1:65" ht="19.5">
      <c r="A128" s="25" t="s">
        <v>201</v>
      </c>
      <c r="B128" s="18" t="s">
        <v>95</v>
      </c>
      <c r="C128" s="15" t="s">
        <v>96</v>
      </c>
      <c r="D128" s="16" t="s">
        <v>143</v>
      </c>
      <c r="E128" s="14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144</v>
      </c>
      <c r="C129" s="9" t="s">
        <v>144</v>
      </c>
      <c r="D129" s="141" t="s">
        <v>198</v>
      </c>
      <c r="E129" s="14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86</v>
      </c>
      <c r="E130" s="14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4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1.87</v>
      </c>
      <c r="E132" s="14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1.87</v>
      </c>
      <c r="E133" s="14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</v>
      </c>
    </row>
    <row r="134" spans="1:65">
      <c r="A134" s="30"/>
      <c r="B134" s="20" t="s">
        <v>192</v>
      </c>
      <c r="C134" s="12"/>
      <c r="D134" s="23">
        <v>1.87</v>
      </c>
      <c r="E134" s="14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193</v>
      </c>
      <c r="C135" s="29"/>
      <c r="D135" s="11">
        <v>1.87</v>
      </c>
      <c r="E135" s="14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1.87</v>
      </c>
    </row>
    <row r="136" spans="1:65">
      <c r="A136" s="30"/>
      <c r="B136" s="3" t="s">
        <v>194</v>
      </c>
      <c r="C136" s="29"/>
      <c r="D136" s="24">
        <v>0</v>
      </c>
      <c r="E136" s="14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8</v>
      </c>
    </row>
    <row r="137" spans="1:65">
      <c r="A137" s="30"/>
      <c r="B137" s="3" t="s">
        <v>74</v>
      </c>
      <c r="C137" s="29"/>
      <c r="D137" s="13">
        <v>0</v>
      </c>
      <c r="E137" s="14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0"/>
    </row>
    <row r="138" spans="1:65">
      <c r="A138" s="30"/>
      <c r="B138" s="3" t="s">
        <v>195</v>
      </c>
      <c r="C138" s="29"/>
      <c r="D138" s="13">
        <v>0</v>
      </c>
      <c r="E138" s="14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0"/>
    </row>
    <row r="139" spans="1:65">
      <c r="A139" s="30"/>
      <c r="B139" s="45" t="s">
        <v>196</v>
      </c>
      <c r="C139" s="46"/>
      <c r="D139" s="44" t="s">
        <v>197</v>
      </c>
      <c r="E139" s="14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0"/>
    </row>
    <row r="140" spans="1:65">
      <c r="B140" s="31"/>
      <c r="C140" s="20"/>
      <c r="D140" s="20"/>
      <c r="BM140" s="50"/>
    </row>
    <row r="141" spans="1:65" ht="15">
      <c r="B141" s="8" t="s">
        <v>287</v>
      </c>
      <c r="BM141" s="28" t="s">
        <v>209</v>
      </c>
    </row>
    <row r="142" spans="1:65" ht="15">
      <c r="A142" s="25" t="s">
        <v>92</v>
      </c>
      <c r="B142" s="18" t="s">
        <v>95</v>
      </c>
      <c r="C142" s="15" t="s">
        <v>96</v>
      </c>
      <c r="D142" s="16" t="s">
        <v>143</v>
      </c>
      <c r="E142" s="14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144</v>
      </c>
      <c r="C143" s="9" t="s">
        <v>144</v>
      </c>
      <c r="D143" s="141" t="s">
        <v>198</v>
      </c>
      <c r="E143" s="14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86</v>
      </c>
      <c r="E144" s="14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2</v>
      </c>
    </row>
    <row r="145" spans="1:65">
      <c r="A145" s="30"/>
      <c r="B145" s="19"/>
      <c r="C145" s="9"/>
      <c r="D145" s="26"/>
      <c r="E145" s="14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2</v>
      </c>
    </row>
    <row r="146" spans="1:65">
      <c r="A146" s="30"/>
      <c r="B146" s="18">
        <v>1</v>
      </c>
      <c r="C146" s="14">
        <v>1</v>
      </c>
      <c r="D146" s="22">
        <v>4.12</v>
      </c>
      <c r="E146" s="14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>
        <v>1</v>
      </c>
      <c r="C147" s="9">
        <v>2</v>
      </c>
      <c r="D147" s="11">
        <v>4.1500000000000004</v>
      </c>
      <c r="E147" s="14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3</v>
      </c>
    </row>
    <row r="148" spans="1:65">
      <c r="A148" s="30"/>
      <c r="B148" s="20" t="s">
        <v>192</v>
      </c>
      <c r="C148" s="12"/>
      <c r="D148" s="23">
        <v>4.1349999999999998</v>
      </c>
      <c r="E148" s="14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16</v>
      </c>
    </row>
    <row r="149" spans="1:65">
      <c r="A149" s="30"/>
      <c r="B149" s="3" t="s">
        <v>193</v>
      </c>
      <c r="C149" s="29"/>
      <c r="D149" s="11">
        <v>4.1349999999999998</v>
      </c>
      <c r="E149" s="14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4.1349999999999998</v>
      </c>
    </row>
    <row r="150" spans="1:65">
      <c r="A150" s="30"/>
      <c r="B150" s="3" t="s">
        <v>194</v>
      </c>
      <c r="C150" s="29"/>
      <c r="D150" s="24">
        <v>2.12132034355966E-2</v>
      </c>
      <c r="E150" s="14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9</v>
      </c>
    </row>
    <row r="151" spans="1:65">
      <c r="A151" s="30"/>
      <c r="B151" s="3" t="s">
        <v>74</v>
      </c>
      <c r="C151" s="29"/>
      <c r="D151" s="13">
        <v>5.1301580255372677E-3</v>
      </c>
      <c r="E151" s="14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0"/>
    </row>
    <row r="152" spans="1:65">
      <c r="A152" s="30"/>
      <c r="B152" s="3" t="s">
        <v>195</v>
      </c>
      <c r="C152" s="29"/>
      <c r="D152" s="13">
        <v>0</v>
      </c>
      <c r="E152" s="14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0"/>
    </row>
    <row r="153" spans="1:65">
      <c r="A153" s="30"/>
      <c r="B153" s="45" t="s">
        <v>196</v>
      </c>
      <c r="C153" s="46"/>
      <c r="D153" s="44" t="s">
        <v>197</v>
      </c>
      <c r="E153" s="14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0"/>
    </row>
    <row r="154" spans="1:65">
      <c r="B154" s="31"/>
      <c r="C154" s="20"/>
      <c r="D154" s="20"/>
      <c r="BM154" s="50"/>
    </row>
    <row r="155" spans="1:65" ht="15">
      <c r="B155" s="8" t="s">
        <v>288</v>
      </c>
      <c r="BM155" s="28" t="s">
        <v>209</v>
      </c>
    </row>
    <row r="156" spans="1:65" ht="15">
      <c r="A156" s="25" t="s">
        <v>93</v>
      </c>
      <c r="B156" s="18" t="s">
        <v>95</v>
      </c>
      <c r="C156" s="15" t="s">
        <v>96</v>
      </c>
      <c r="D156" s="16" t="s">
        <v>143</v>
      </c>
      <c r="E156" s="14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144</v>
      </c>
      <c r="C157" s="9" t="s">
        <v>144</v>
      </c>
      <c r="D157" s="141" t="s">
        <v>198</v>
      </c>
      <c r="E157" s="14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1</v>
      </c>
    </row>
    <row r="158" spans="1:65">
      <c r="A158" s="30"/>
      <c r="B158" s="19"/>
      <c r="C158" s="9"/>
      <c r="D158" s="10" t="s">
        <v>86</v>
      </c>
      <c r="E158" s="14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3</v>
      </c>
    </row>
    <row r="159" spans="1:65">
      <c r="A159" s="30"/>
      <c r="B159" s="19"/>
      <c r="C159" s="9"/>
      <c r="D159" s="26"/>
      <c r="E159" s="14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3</v>
      </c>
    </row>
    <row r="160" spans="1:65">
      <c r="A160" s="30"/>
      <c r="B160" s="18">
        <v>1</v>
      </c>
      <c r="C160" s="14">
        <v>1</v>
      </c>
      <c r="D160" s="202">
        <v>8.3000000000000004E-2</v>
      </c>
      <c r="E160" s="186"/>
      <c r="F160" s="187"/>
      <c r="G160" s="187"/>
      <c r="H160" s="187"/>
      <c r="I160" s="187"/>
      <c r="J160" s="187"/>
      <c r="K160" s="187"/>
      <c r="L160" s="187"/>
      <c r="M160" s="187"/>
      <c r="N160" s="187"/>
      <c r="O160" s="187"/>
      <c r="P160" s="187"/>
      <c r="Q160" s="187"/>
      <c r="R160" s="187"/>
      <c r="S160" s="187"/>
      <c r="T160" s="187"/>
      <c r="U160" s="187"/>
      <c r="V160" s="187"/>
      <c r="W160" s="187"/>
      <c r="X160" s="187"/>
      <c r="Y160" s="187"/>
      <c r="Z160" s="187"/>
      <c r="AA160" s="187"/>
      <c r="AB160" s="187"/>
      <c r="AC160" s="187"/>
      <c r="AD160" s="187"/>
      <c r="AE160" s="187"/>
      <c r="AF160" s="187"/>
      <c r="AG160" s="187"/>
      <c r="AH160" s="187"/>
      <c r="AI160" s="187"/>
      <c r="AJ160" s="187"/>
      <c r="AK160" s="187"/>
      <c r="AL160" s="187"/>
      <c r="AM160" s="187"/>
      <c r="AN160" s="187"/>
      <c r="AO160" s="187"/>
      <c r="AP160" s="187"/>
      <c r="AQ160" s="187"/>
      <c r="AR160" s="187"/>
      <c r="AS160" s="187"/>
      <c r="AT160" s="187"/>
      <c r="AU160" s="187"/>
      <c r="AV160" s="187"/>
      <c r="AW160" s="187"/>
      <c r="AX160" s="187"/>
      <c r="AY160" s="187"/>
      <c r="AZ160" s="187"/>
      <c r="BA160" s="187"/>
      <c r="BB160" s="187"/>
      <c r="BC160" s="187"/>
      <c r="BD160" s="187"/>
      <c r="BE160" s="187"/>
      <c r="BF160" s="187"/>
      <c r="BG160" s="187"/>
      <c r="BH160" s="187"/>
      <c r="BI160" s="187"/>
      <c r="BJ160" s="187"/>
      <c r="BK160" s="187"/>
      <c r="BL160" s="187"/>
      <c r="BM160" s="203">
        <v>1</v>
      </c>
    </row>
    <row r="161" spans="1:65">
      <c r="A161" s="30"/>
      <c r="B161" s="19">
        <v>1</v>
      </c>
      <c r="C161" s="9">
        <v>2</v>
      </c>
      <c r="D161" s="24">
        <v>8.2000000000000003E-2</v>
      </c>
      <c r="E161" s="186"/>
      <c r="F161" s="187"/>
      <c r="G161" s="187"/>
      <c r="H161" s="187"/>
      <c r="I161" s="187"/>
      <c r="J161" s="187"/>
      <c r="K161" s="187"/>
      <c r="L161" s="187"/>
      <c r="M161" s="187"/>
      <c r="N161" s="187"/>
      <c r="O161" s="187"/>
      <c r="P161" s="187"/>
      <c r="Q161" s="187"/>
      <c r="R161" s="187"/>
      <c r="S161" s="187"/>
      <c r="T161" s="187"/>
      <c r="U161" s="187"/>
      <c r="V161" s="187"/>
      <c r="W161" s="187"/>
      <c r="X161" s="187"/>
      <c r="Y161" s="187"/>
      <c r="Z161" s="187"/>
      <c r="AA161" s="187"/>
      <c r="AB161" s="187"/>
      <c r="AC161" s="187"/>
      <c r="AD161" s="187"/>
      <c r="AE161" s="187"/>
      <c r="AF161" s="187"/>
      <c r="AG161" s="187"/>
      <c r="AH161" s="187"/>
      <c r="AI161" s="187"/>
      <c r="AJ161" s="187"/>
      <c r="AK161" s="187"/>
      <c r="AL161" s="187"/>
      <c r="AM161" s="187"/>
      <c r="AN161" s="187"/>
      <c r="AO161" s="187"/>
      <c r="AP161" s="187"/>
      <c r="AQ161" s="187"/>
      <c r="AR161" s="187"/>
      <c r="AS161" s="187"/>
      <c r="AT161" s="187"/>
      <c r="AU161" s="187"/>
      <c r="AV161" s="187"/>
      <c r="AW161" s="187"/>
      <c r="AX161" s="187"/>
      <c r="AY161" s="187"/>
      <c r="AZ161" s="187"/>
      <c r="BA161" s="187"/>
      <c r="BB161" s="187"/>
      <c r="BC161" s="187"/>
      <c r="BD161" s="187"/>
      <c r="BE161" s="187"/>
      <c r="BF161" s="187"/>
      <c r="BG161" s="187"/>
      <c r="BH161" s="187"/>
      <c r="BI161" s="187"/>
      <c r="BJ161" s="187"/>
      <c r="BK161" s="187"/>
      <c r="BL161" s="187"/>
      <c r="BM161" s="203">
        <v>4</v>
      </c>
    </row>
    <row r="162" spans="1:65">
      <c r="A162" s="30"/>
      <c r="B162" s="20" t="s">
        <v>192</v>
      </c>
      <c r="C162" s="12"/>
      <c r="D162" s="204">
        <v>8.2500000000000004E-2</v>
      </c>
      <c r="E162" s="186"/>
      <c r="F162" s="187"/>
      <c r="G162" s="187"/>
      <c r="H162" s="187"/>
      <c r="I162" s="187"/>
      <c r="J162" s="187"/>
      <c r="K162" s="187"/>
      <c r="L162" s="187"/>
      <c r="M162" s="187"/>
      <c r="N162" s="187"/>
      <c r="O162" s="187"/>
      <c r="P162" s="187"/>
      <c r="Q162" s="187"/>
      <c r="R162" s="187"/>
      <c r="S162" s="187"/>
      <c r="T162" s="187"/>
      <c r="U162" s="187"/>
      <c r="V162" s="187"/>
      <c r="W162" s="187"/>
      <c r="X162" s="187"/>
      <c r="Y162" s="187"/>
      <c r="Z162" s="187"/>
      <c r="AA162" s="187"/>
      <c r="AB162" s="187"/>
      <c r="AC162" s="187"/>
      <c r="AD162" s="187"/>
      <c r="AE162" s="187"/>
      <c r="AF162" s="187"/>
      <c r="AG162" s="187"/>
      <c r="AH162" s="187"/>
      <c r="AI162" s="187"/>
      <c r="AJ162" s="187"/>
      <c r="AK162" s="187"/>
      <c r="AL162" s="187"/>
      <c r="AM162" s="187"/>
      <c r="AN162" s="187"/>
      <c r="AO162" s="187"/>
      <c r="AP162" s="187"/>
      <c r="AQ162" s="187"/>
      <c r="AR162" s="187"/>
      <c r="AS162" s="187"/>
      <c r="AT162" s="187"/>
      <c r="AU162" s="187"/>
      <c r="AV162" s="187"/>
      <c r="AW162" s="187"/>
      <c r="AX162" s="187"/>
      <c r="AY162" s="187"/>
      <c r="AZ162" s="187"/>
      <c r="BA162" s="187"/>
      <c r="BB162" s="187"/>
      <c r="BC162" s="187"/>
      <c r="BD162" s="187"/>
      <c r="BE162" s="187"/>
      <c r="BF162" s="187"/>
      <c r="BG162" s="187"/>
      <c r="BH162" s="187"/>
      <c r="BI162" s="187"/>
      <c r="BJ162" s="187"/>
      <c r="BK162" s="187"/>
      <c r="BL162" s="187"/>
      <c r="BM162" s="203">
        <v>16</v>
      </c>
    </row>
    <row r="163" spans="1:65">
      <c r="A163" s="30"/>
      <c r="B163" s="3" t="s">
        <v>193</v>
      </c>
      <c r="C163" s="29"/>
      <c r="D163" s="24">
        <v>8.2500000000000004E-2</v>
      </c>
      <c r="E163" s="186"/>
      <c r="F163" s="187"/>
      <c r="G163" s="187"/>
      <c r="H163" s="187"/>
      <c r="I163" s="187"/>
      <c r="J163" s="187"/>
      <c r="K163" s="187"/>
      <c r="L163" s="187"/>
      <c r="M163" s="187"/>
      <c r="N163" s="187"/>
      <c r="O163" s="187"/>
      <c r="P163" s="187"/>
      <c r="Q163" s="187"/>
      <c r="R163" s="187"/>
      <c r="S163" s="187"/>
      <c r="T163" s="187"/>
      <c r="U163" s="187"/>
      <c r="V163" s="187"/>
      <c r="W163" s="187"/>
      <c r="X163" s="187"/>
      <c r="Y163" s="187"/>
      <c r="Z163" s="187"/>
      <c r="AA163" s="187"/>
      <c r="AB163" s="187"/>
      <c r="AC163" s="187"/>
      <c r="AD163" s="187"/>
      <c r="AE163" s="187"/>
      <c r="AF163" s="187"/>
      <c r="AG163" s="187"/>
      <c r="AH163" s="187"/>
      <c r="AI163" s="187"/>
      <c r="AJ163" s="187"/>
      <c r="AK163" s="187"/>
      <c r="AL163" s="187"/>
      <c r="AM163" s="187"/>
      <c r="AN163" s="187"/>
      <c r="AO163" s="187"/>
      <c r="AP163" s="187"/>
      <c r="AQ163" s="187"/>
      <c r="AR163" s="187"/>
      <c r="AS163" s="187"/>
      <c r="AT163" s="187"/>
      <c r="AU163" s="187"/>
      <c r="AV163" s="187"/>
      <c r="AW163" s="187"/>
      <c r="AX163" s="187"/>
      <c r="AY163" s="187"/>
      <c r="AZ163" s="187"/>
      <c r="BA163" s="187"/>
      <c r="BB163" s="187"/>
      <c r="BC163" s="187"/>
      <c r="BD163" s="187"/>
      <c r="BE163" s="187"/>
      <c r="BF163" s="187"/>
      <c r="BG163" s="187"/>
      <c r="BH163" s="187"/>
      <c r="BI163" s="187"/>
      <c r="BJ163" s="187"/>
      <c r="BK163" s="187"/>
      <c r="BL163" s="187"/>
      <c r="BM163" s="203">
        <v>8.2500000000000004E-2</v>
      </c>
    </row>
    <row r="164" spans="1:65">
      <c r="A164" s="30"/>
      <c r="B164" s="3" t="s">
        <v>194</v>
      </c>
      <c r="C164" s="29"/>
      <c r="D164" s="24">
        <v>7.0710678118654816E-4</v>
      </c>
      <c r="E164" s="186"/>
      <c r="F164" s="187"/>
      <c r="G164" s="187"/>
      <c r="H164" s="187"/>
      <c r="I164" s="187"/>
      <c r="J164" s="187"/>
      <c r="K164" s="187"/>
      <c r="L164" s="187"/>
      <c r="M164" s="187"/>
      <c r="N164" s="187"/>
      <c r="O164" s="187"/>
      <c r="P164" s="187"/>
      <c r="Q164" s="187"/>
      <c r="R164" s="187"/>
      <c r="S164" s="187"/>
      <c r="T164" s="187"/>
      <c r="U164" s="187"/>
      <c r="V164" s="187"/>
      <c r="W164" s="187"/>
      <c r="X164" s="187"/>
      <c r="Y164" s="187"/>
      <c r="Z164" s="187"/>
      <c r="AA164" s="187"/>
      <c r="AB164" s="187"/>
      <c r="AC164" s="187"/>
      <c r="AD164" s="187"/>
      <c r="AE164" s="187"/>
      <c r="AF164" s="187"/>
      <c r="AG164" s="187"/>
      <c r="AH164" s="187"/>
      <c r="AI164" s="187"/>
      <c r="AJ164" s="187"/>
      <c r="AK164" s="187"/>
      <c r="AL164" s="187"/>
      <c r="AM164" s="187"/>
      <c r="AN164" s="187"/>
      <c r="AO164" s="187"/>
      <c r="AP164" s="187"/>
      <c r="AQ164" s="187"/>
      <c r="AR164" s="187"/>
      <c r="AS164" s="187"/>
      <c r="AT164" s="187"/>
      <c r="AU164" s="187"/>
      <c r="AV164" s="187"/>
      <c r="AW164" s="187"/>
      <c r="AX164" s="187"/>
      <c r="AY164" s="187"/>
      <c r="AZ164" s="187"/>
      <c r="BA164" s="187"/>
      <c r="BB164" s="187"/>
      <c r="BC164" s="187"/>
      <c r="BD164" s="187"/>
      <c r="BE164" s="187"/>
      <c r="BF164" s="187"/>
      <c r="BG164" s="187"/>
      <c r="BH164" s="187"/>
      <c r="BI164" s="187"/>
      <c r="BJ164" s="187"/>
      <c r="BK164" s="187"/>
      <c r="BL164" s="187"/>
      <c r="BM164" s="203">
        <v>10</v>
      </c>
    </row>
    <row r="165" spans="1:65">
      <c r="A165" s="30"/>
      <c r="B165" s="3" t="s">
        <v>74</v>
      </c>
      <c r="C165" s="29"/>
      <c r="D165" s="13">
        <v>8.5709912871096746E-3</v>
      </c>
      <c r="E165" s="14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0"/>
    </row>
    <row r="166" spans="1:65">
      <c r="A166" s="30"/>
      <c r="B166" s="3" t="s">
        <v>195</v>
      </c>
      <c r="C166" s="29"/>
      <c r="D166" s="13">
        <v>0</v>
      </c>
      <c r="E166" s="14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0"/>
    </row>
    <row r="167" spans="1:65">
      <c r="A167" s="30"/>
      <c r="B167" s="45" t="s">
        <v>196</v>
      </c>
      <c r="C167" s="46"/>
      <c r="D167" s="44" t="s">
        <v>197</v>
      </c>
      <c r="E167" s="14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0"/>
    </row>
    <row r="168" spans="1:65">
      <c r="B168" s="31"/>
      <c r="C168" s="20"/>
      <c r="D168" s="20"/>
      <c r="BM168" s="50"/>
    </row>
    <row r="169" spans="1:65" ht="19.5">
      <c r="B169" s="8" t="s">
        <v>289</v>
      </c>
      <c r="BM169" s="28" t="s">
        <v>209</v>
      </c>
    </row>
    <row r="170" spans="1:65" ht="19.5">
      <c r="A170" s="25" t="s">
        <v>202</v>
      </c>
      <c r="B170" s="18" t="s">
        <v>95</v>
      </c>
      <c r="C170" s="15" t="s">
        <v>96</v>
      </c>
      <c r="D170" s="16" t="s">
        <v>143</v>
      </c>
      <c r="E170" s="14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144</v>
      </c>
      <c r="C171" s="9" t="s">
        <v>144</v>
      </c>
      <c r="D171" s="141" t="s">
        <v>198</v>
      </c>
      <c r="E171" s="14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1</v>
      </c>
    </row>
    <row r="172" spans="1:65">
      <c r="A172" s="30"/>
      <c r="B172" s="19"/>
      <c r="C172" s="9"/>
      <c r="D172" s="10" t="s">
        <v>86</v>
      </c>
      <c r="E172" s="14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4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1.78</v>
      </c>
      <c r="E174" s="14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1.78</v>
      </c>
      <c r="E175" s="14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5</v>
      </c>
    </row>
    <row r="176" spans="1:65">
      <c r="A176" s="30"/>
      <c r="B176" s="20" t="s">
        <v>192</v>
      </c>
      <c r="C176" s="12"/>
      <c r="D176" s="23">
        <v>1.78</v>
      </c>
      <c r="E176" s="14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193</v>
      </c>
      <c r="C177" s="29"/>
      <c r="D177" s="11">
        <v>1.78</v>
      </c>
      <c r="E177" s="14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1.78</v>
      </c>
    </row>
    <row r="178" spans="1:65">
      <c r="A178" s="30"/>
      <c r="B178" s="3" t="s">
        <v>194</v>
      </c>
      <c r="C178" s="29"/>
      <c r="D178" s="24">
        <v>0</v>
      </c>
      <c r="E178" s="14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11</v>
      </c>
    </row>
    <row r="179" spans="1:65">
      <c r="A179" s="30"/>
      <c r="B179" s="3" t="s">
        <v>74</v>
      </c>
      <c r="C179" s="29"/>
      <c r="D179" s="13">
        <v>0</v>
      </c>
      <c r="E179" s="14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0"/>
    </row>
    <row r="180" spans="1:65">
      <c r="A180" s="30"/>
      <c r="B180" s="3" t="s">
        <v>195</v>
      </c>
      <c r="C180" s="29"/>
      <c r="D180" s="13">
        <v>0</v>
      </c>
      <c r="E180" s="14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0"/>
    </row>
    <row r="181" spans="1:65">
      <c r="A181" s="30"/>
      <c r="B181" s="45" t="s">
        <v>196</v>
      </c>
      <c r="C181" s="46"/>
      <c r="D181" s="44" t="s">
        <v>197</v>
      </c>
      <c r="E181" s="14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0"/>
    </row>
    <row r="182" spans="1:65">
      <c r="B182" s="31"/>
      <c r="C182" s="20"/>
      <c r="D182" s="20"/>
      <c r="BM182" s="50"/>
    </row>
    <row r="183" spans="1:65" ht="15">
      <c r="B183" s="8" t="s">
        <v>290</v>
      </c>
      <c r="BM183" s="28" t="s">
        <v>209</v>
      </c>
    </row>
    <row r="184" spans="1:65" ht="15">
      <c r="A184" s="25" t="s">
        <v>33</v>
      </c>
      <c r="B184" s="18" t="s">
        <v>95</v>
      </c>
      <c r="C184" s="15" t="s">
        <v>96</v>
      </c>
      <c r="D184" s="16" t="s">
        <v>143</v>
      </c>
      <c r="E184" s="14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144</v>
      </c>
      <c r="C185" s="9" t="s">
        <v>144</v>
      </c>
      <c r="D185" s="141" t="s">
        <v>198</v>
      </c>
      <c r="E185" s="14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86</v>
      </c>
      <c r="E186" s="14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0</v>
      </c>
    </row>
    <row r="187" spans="1:65">
      <c r="A187" s="30"/>
      <c r="B187" s="19"/>
      <c r="C187" s="9"/>
      <c r="D187" s="26"/>
      <c r="E187" s="14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0</v>
      </c>
    </row>
    <row r="188" spans="1:65">
      <c r="A188" s="30"/>
      <c r="B188" s="18">
        <v>1</v>
      </c>
      <c r="C188" s="14">
        <v>1</v>
      </c>
      <c r="D188" s="195">
        <v>109.99999999999999</v>
      </c>
      <c r="E188" s="196"/>
      <c r="F188" s="197"/>
      <c r="G188" s="197"/>
      <c r="H188" s="197"/>
      <c r="I188" s="197"/>
      <c r="J188" s="197"/>
      <c r="K188" s="197"/>
      <c r="L188" s="197"/>
      <c r="M188" s="197"/>
      <c r="N188" s="197"/>
      <c r="O188" s="197"/>
      <c r="P188" s="197"/>
      <c r="Q188" s="197"/>
      <c r="R188" s="197"/>
      <c r="S188" s="197"/>
      <c r="T188" s="197"/>
      <c r="U188" s="197"/>
      <c r="V188" s="197"/>
      <c r="W188" s="197"/>
      <c r="X188" s="197"/>
      <c r="Y188" s="197"/>
      <c r="Z188" s="197"/>
      <c r="AA188" s="197"/>
      <c r="AB188" s="197"/>
      <c r="AC188" s="197"/>
      <c r="AD188" s="197"/>
      <c r="AE188" s="197"/>
      <c r="AF188" s="197"/>
      <c r="AG188" s="197"/>
      <c r="AH188" s="197"/>
      <c r="AI188" s="197"/>
      <c r="AJ188" s="197"/>
      <c r="AK188" s="197"/>
      <c r="AL188" s="197"/>
      <c r="AM188" s="197"/>
      <c r="AN188" s="197"/>
      <c r="AO188" s="197"/>
      <c r="AP188" s="197"/>
      <c r="AQ188" s="197"/>
      <c r="AR188" s="197"/>
      <c r="AS188" s="197"/>
      <c r="AT188" s="197"/>
      <c r="AU188" s="197"/>
      <c r="AV188" s="197"/>
      <c r="AW188" s="197"/>
      <c r="AX188" s="197"/>
      <c r="AY188" s="197"/>
      <c r="AZ188" s="197"/>
      <c r="BA188" s="197"/>
      <c r="BB188" s="197"/>
      <c r="BC188" s="197"/>
      <c r="BD188" s="197"/>
      <c r="BE188" s="197"/>
      <c r="BF188" s="197"/>
      <c r="BG188" s="197"/>
      <c r="BH188" s="197"/>
      <c r="BI188" s="197"/>
      <c r="BJ188" s="197"/>
      <c r="BK188" s="197"/>
      <c r="BL188" s="197"/>
      <c r="BM188" s="198">
        <v>1</v>
      </c>
    </row>
    <row r="189" spans="1:65">
      <c r="A189" s="30"/>
      <c r="B189" s="19">
        <v>1</v>
      </c>
      <c r="C189" s="9">
        <v>2</v>
      </c>
      <c r="D189" s="199">
        <v>109.99999999999999</v>
      </c>
      <c r="E189" s="196"/>
      <c r="F189" s="197"/>
      <c r="G189" s="197"/>
      <c r="H189" s="197"/>
      <c r="I189" s="197"/>
      <c r="J189" s="197"/>
      <c r="K189" s="197"/>
      <c r="L189" s="197"/>
      <c r="M189" s="197"/>
      <c r="N189" s="197"/>
      <c r="O189" s="197"/>
      <c r="P189" s="197"/>
      <c r="Q189" s="197"/>
      <c r="R189" s="197"/>
      <c r="S189" s="197"/>
      <c r="T189" s="197"/>
      <c r="U189" s="197"/>
      <c r="V189" s="197"/>
      <c r="W189" s="197"/>
      <c r="X189" s="197"/>
      <c r="Y189" s="197"/>
      <c r="Z189" s="197"/>
      <c r="AA189" s="197"/>
      <c r="AB189" s="197"/>
      <c r="AC189" s="197"/>
      <c r="AD189" s="197"/>
      <c r="AE189" s="197"/>
      <c r="AF189" s="197"/>
      <c r="AG189" s="197"/>
      <c r="AH189" s="197"/>
      <c r="AI189" s="197"/>
      <c r="AJ189" s="197"/>
      <c r="AK189" s="197"/>
      <c r="AL189" s="197"/>
      <c r="AM189" s="197"/>
      <c r="AN189" s="197"/>
      <c r="AO189" s="197"/>
      <c r="AP189" s="197"/>
      <c r="AQ189" s="197"/>
      <c r="AR189" s="197"/>
      <c r="AS189" s="197"/>
      <c r="AT189" s="197"/>
      <c r="AU189" s="197"/>
      <c r="AV189" s="197"/>
      <c r="AW189" s="197"/>
      <c r="AX189" s="197"/>
      <c r="AY189" s="197"/>
      <c r="AZ189" s="197"/>
      <c r="BA189" s="197"/>
      <c r="BB189" s="197"/>
      <c r="BC189" s="197"/>
      <c r="BD189" s="197"/>
      <c r="BE189" s="197"/>
      <c r="BF189" s="197"/>
      <c r="BG189" s="197"/>
      <c r="BH189" s="197"/>
      <c r="BI189" s="197"/>
      <c r="BJ189" s="197"/>
      <c r="BK189" s="197"/>
      <c r="BL189" s="197"/>
      <c r="BM189" s="198">
        <v>6</v>
      </c>
    </row>
    <row r="190" spans="1:65">
      <c r="A190" s="30"/>
      <c r="B190" s="20" t="s">
        <v>192</v>
      </c>
      <c r="C190" s="12"/>
      <c r="D190" s="200">
        <v>109.99999999999999</v>
      </c>
      <c r="E190" s="196"/>
      <c r="F190" s="197"/>
      <c r="G190" s="197"/>
      <c r="H190" s="197"/>
      <c r="I190" s="197"/>
      <c r="J190" s="197"/>
      <c r="K190" s="197"/>
      <c r="L190" s="197"/>
      <c r="M190" s="197"/>
      <c r="N190" s="197"/>
      <c r="O190" s="197"/>
      <c r="P190" s="197"/>
      <c r="Q190" s="197"/>
      <c r="R190" s="197"/>
      <c r="S190" s="197"/>
      <c r="T190" s="197"/>
      <c r="U190" s="197"/>
      <c r="V190" s="197"/>
      <c r="W190" s="197"/>
      <c r="X190" s="197"/>
      <c r="Y190" s="197"/>
      <c r="Z190" s="197"/>
      <c r="AA190" s="197"/>
      <c r="AB190" s="197"/>
      <c r="AC190" s="197"/>
      <c r="AD190" s="197"/>
      <c r="AE190" s="197"/>
      <c r="AF190" s="197"/>
      <c r="AG190" s="197"/>
      <c r="AH190" s="197"/>
      <c r="AI190" s="197"/>
      <c r="AJ190" s="197"/>
      <c r="AK190" s="197"/>
      <c r="AL190" s="197"/>
      <c r="AM190" s="197"/>
      <c r="AN190" s="197"/>
      <c r="AO190" s="197"/>
      <c r="AP190" s="197"/>
      <c r="AQ190" s="197"/>
      <c r="AR190" s="197"/>
      <c r="AS190" s="197"/>
      <c r="AT190" s="197"/>
      <c r="AU190" s="197"/>
      <c r="AV190" s="197"/>
      <c r="AW190" s="197"/>
      <c r="AX190" s="197"/>
      <c r="AY190" s="197"/>
      <c r="AZ190" s="197"/>
      <c r="BA190" s="197"/>
      <c r="BB190" s="197"/>
      <c r="BC190" s="197"/>
      <c r="BD190" s="197"/>
      <c r="BE190" s="197"/>
      <c r="BF190" s="197"/>
      <c r="BG190" s="197"/>
      <c r="BH190" s="197"/>
      <c r="BI190" s="197"/>
      <c r="BJ190" s="197"/>
      <c r="BK190" s="197"/>
      <c r="BL190" s="197"/>
      <c r="BM190" s="198">
        <v>16</v>
      </c>
    </row>
    <row r="191" spans="1:65">
      <c r="A191" s="30"/>
      <c r="B191" s="3" t="s">
        <v>193</v>
      </c>
      <c r="C191" s="29"/>
      <c r="D191" s="199">
        <v>109.99999999999999</v>
      </c>
      <c r="E191" s="196"/>
      <c r="F191" s="197"/>
      <c r="G191" s="197"/>
      <c r="H191" s="197"/>
      <c r="I191" s="197"/>
      <c r="J191" s="197"/>
      <c r="K191" s="197"/>
      <c r="L191" s="197"/>
      <c r="M191" s="197"/>
      <c r="N191" s="197"/>
      <c r="O191" s="197"/>
      <c r="P191" s="197"/>
      <c r="Q191" s="197"/>
      <c r="R191" s="197"/>
      <c r="S191" s="197"/>
      <c r="T191" s="197"/>
      <c r="U191" s="197"/>
      <c r="V191" s="197"/>
      <c r="W191" s="197"/>
      <c r="X191" s="197"/>
      <c r="Y191" s="197"/>
      <c r="Z191" s="197"/>
      <c r="AA191" s="197"/>
      <c r="AB191" s="197"/>
      <c r="AC191" s="197"/>
      <c r="AD191" s="197"/>
      <c r="AE191" s="197"/>
      <c r="AF191" s="197"/>
      <c r="AG191" s="197"/>
      <c r="AH191" s="197"/>
      <c r="AI191" s="197"/>
      <c r="AJ191" s="197"/>
      <c r="AK191" s="197"/>
      <c r="AL191" s="197"/>
      <c r="AM191" s="197"/>
      <c r="AN191" s="197"/>
      <c r="AO191" s="197"/>
      <c r="AP191" s="197"/>
      <c r="AQ191" s="197"/>
      <c r="AR191" s="197"/>
      <c r="AS191" s="197"/>
      <c r="AT191" s="197"/>
      <c r="AU191" s="197"/>
      <c r="AV191" s="197"/>
      <c r="AW191" s="197"/>
      <c r="AX191" s="197"/>
      <c r="AY191" s="197"/>
      <c r="AZ191" s="197"/>
      <c r="BA191" s="197"/>
      <c r="BB191" s="197"/>
      <c r="BC191" s="197"/>
      <c r="BD191" s="197"/>
      <c r="BE191" s="197"/>
      <c r="BF191" s="197"/>
      <c r="BG191" s="197"/>
      <c r="BH191" s="197"/>
      <c r="BI191" s="197"/>
      <c r="BJ191" s="197"/>
      <c r="BK191" s="197"/>
      <c r="BL191" s="197"/>
      <c r="BM191" s="198">
        <v>110</v>
      </c>
    </row>
    <row r="192" spans="1:65">
      <c r="A192" s="30"/>
      <c r="B192" s="3" t="s">
        <v>194</v>
      </c>
      <c r="C192" s="29"/>
      <c r="D192" s="199">
        <v>0</v>
      </c>
      <c r="E192" s="196"/>
      <c r="F192" s="197"/>
      <c r="G192" s="197"/>
      <c r="H192" s="197"/>
      <c r="I192" s="197"/>
      <c r="J192" s="197"/>
      <c r="K192" s="197"/>
      <c r="L192" s="197"/>
      <c r="M192" s="197"/>
      <c r="N192" s="197"/>
      <c r="O192" s="197"/>
      <c r="P192" s="197"/>
      <c r="Q192" s="197"/>
      <c r="R192" s="197"/>
      <c r="S192" s="197"/>
      <c r="T192" s="197"/>
      <c r="U192" s="197"/>
      <c r="V192" s="197"/>
      <c r="W192" s="197"/>
      <c r="X192" s="197"/>
      <c r="Y192" s="197"/>
      <c r="Z192" s="197"/>
      <c r="AA192" s="197"/>
      <c r="AB192" s="197"/>
      <c r="AC192" s="197"/>
      <c r="AD192" s="197"/>
      <c r="AE192" s="197"/>
      <c r="AF192" s="197"/>
      <c r="AG192" s="197"/>
      <c r="AH192" s="197"/>
      <c r="AI192" s="197"/>
      <c r="AJ192" s="197"/>
      <c r="AK192" s="197"/>
      <c r="AL192" s="197"/>
      <c r="AM192" s="197"/>
      <c r="AN192" s="197"/>
      <c r="AO192" s="197"/>
      <c r="AP192" s="197"/>
      <c r="AQ192" s="197"/>
      <c r="AR192" s="197"/>
      <c r="AS192" s="197"/>
      <c r="AT192" s="197"/>
      <c r="AU192" s="197"/>
      <c r="AV192" s="197"/>
      <c r="AW192" s="197"/>
      <c r="AX192" s="197"/>
      <c r="AY192" s="197"/>
      <c r="AZ192" s="197"/>
      <c r="BA192" s="197"/>
      <c r="BB192" s="197"/>
      <c r="BC192" s="197"/>
      <c r="BD192" s="197"/>
      <c r="BE192" s="197"/>
      <c r="BF192" s="197"/>
      <c r="BG192" s="197"/>
      <c r="BH192" s="197"/>
      <c r="BI192" s="197"/>
      <c r="BJ192" s="197"/>
      <c r="BK192" s="197"/>
      <c r="BL192" s="197"/>
      <c r="BM192" s="198">
        <v>12</v>
      </c>
    </row>
    <row r="193" spans="1:65">
      <c r="A193" s="30"/>
      <c r="B193" s="3" t="s">
        <v>74</v>
      </c>
      <c r="C193" s="29"/>
      <c r="D193" s="13">
        <v>0</v>
      </c>
      <c r="E193" s="14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0"/>
    </row>
    <row r="194" spans="1:65">
      <c r="A194" s="30"/>
      <c r="B194" s="3" t="s">
        <v>195</v>
      </c>
      <c r="C194" s="29"/>
      <c r="D194" s="13">
        <v>-1.1102230246251565E-16</v>
      </c>
      <c r="E194" s="14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0"/>
    </row>
    <row r="195" spans="1:65">
      <c r="A195" s="30"/>
      <c r="B195" s="45" t="s">
        <v>196</v>
      </c>
      <c r="C195" s="46"/>
      <c r="D195" s="44" t="s">
        <v>197</v>
      </c>
      <c r="E195" s="14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0"/>
    </row>
    <row r="196" spans="1:65">
      <c r="B196" s="31"/>
      <c r="C196" s="20"/>
      <c r="D196" s="20"/>
      <c r="BM196" s="50"/>
    </row>
    <row r="197" spans="1:65" ht="19.5">
      <c r="B197" s="8" t="s">
        <v>291</v>
      </c>
      <c r="BM197" s="28" t="s">
        <v>209</v>
      </c>
    </row>
    <row r="198" spans="1:65" ht="19.5">
      <c r="A198" s="25" t="s">
        <v>203</v>
      </c>
      <c r="B198" s="18" t="s">
        <v>95</v>
      </c>
      <c r="C198" s="15" t="s">
        <v>96</v>
      </c>
      <c r="D198" s="16" t="s">
        <v>143</v>
      </c>
      <c r="E198" s="14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144</v>
      </c>
      <c r="C199" s="9" t="s">
        <v>144</v>
      </c>
      <c r="D199" s="141" t="s">
        <v>198</v>
      </c>
      <c r="E199" s="14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1</v>
      </c>
    </row>
    <row r="200" spans="1:65">
      <c r="A200" s="30"/>
      <c r="B200" s="19"/>
      <c r="C200" s="9"/>
      <c r="D200" s="10" t="s">
        <v>86</v>
      </c>
      <c r="E200" s="14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3</v>
      </c>
    </row>
    <row r="201" spans="1:65">
      <c r="A201" s="30"/>
      <c r="B201" s="19"/>
      <c r="C201" s="9"/>
      <c r="D201" s="26"/>
      <c r="E201" s="14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3</v>
      </c>
    </row>
    <row r="202" spans="1:65">
      <c r="A202" s="30"/>
      <c r="B202" s="18">
        <v>1</v>
      </c>
      <c r="C202" s="14">
        <v>1</v>
      </c>
      <c r="D202" s="202">
        <v>0.215</v>
      </c>
      <c r="E202" s="186"/>
      <c r="F202" s="187"/>
      <c r="G202" s="187"/>
      <c r="H202" s="187"/>
      <c r="I202" s="187"/>
      <c r="J202" s="187"/>
      <c r="K202" s="187"/>
      <c r="L202" s="187"/>
      <c r="M202" s="187"/>
      <c r="N202" s="187"/>
      <c r="O202" s="187"/>
      <c r="P202" s="187"/>
      <c r="Q202" s="187"/>
      <c r="R202" s="187"/>
      <c r="S202" s="187"/>
      <c r="T202" s="187"/>
      <c r="U202" s="187"/>
      <c r="V202" s="187"/>
      <c r="W202" s="187"/>
      <c r="X202" s="187"/>
      <c r="Y202" s="187"/>
      <c r="Z202" s="187"/>
      <c r="AA202" s="187"/>
      <c r="AB202" s="187"/>
      <c r="AC202" s="187"/>
      <c r="AD202" s="187"/>
      <c r="AE202" s="187"/>
      <c r="AF202" s="187"/>
      <c r="AG202" s="187"/>
      <c r="AH202" s="187"/>
      <c r="AI202" s="187"/>
      <c r="AJ202" s="187"/>
      <c r="AK202" s="187"/>
      <c r="AL202" s="187"/>
      <c r="AM202" s="187"/>
      <c r="AN202" s="187"/>
      <c r="AO202" s="187"/>
      <c r="AP202" s="187"/>
      <c r="AQ202" s="187"/>
      <c r="AR202" s="187"/>
      <c r="AS202" s="187"/>
      <c r="AT202" s="187"/>
      <c r="AU202" s="187"/>
      <c r="AV202" s="187"/>
      <c r="AW202" s="187"/>
      <c r="AX202" s="187"/>
      <c r="AY202" s="187"/>
      <c r="AZ202" s="187"/>
      <c r="BA202" s="187"/>
      <c r="BB202" s="187"/>
      <c r="BC202" s="187"/>
      <c r="BD202" s="187"/>
      <c r="BE202" s="187"/>
      <c r="BF202" s="187"/>
      <c r="BG202" s="187"/>
      <c r="BH202" s="187"/>
      <c r="BI202" s="187"/>
      <c r="BJ202" s="187"/>
      <c r="BK202" s="187"/>
      <c r="BL202" s="187"/>
      <c r="BM202" s="203">
        <v>1</v>
      </c>
    </row>
    <row r="203" spans="1:65">
      <c r="A203" s="30"/>
      <c r="B203" s="19">
        <v>1</v>
      </c>
      <c r="C203" s="9">
        <v>2</v>
      </c>
      <c r="D203" s="24">
        <v>0.216</v>
      </c>
      <c r="E203" s="186"/>
      <c r="F203" s="187"/>
      <c r="G203" s="187"/>
      <c r="H203" s="187"/>
      <c r="I203" s="187"/>
      <c r="J203" s="187"/>
      <c r="K203" s="187"/>
      <c r="L203" s="187"/>
      <c r="M203" s="187"/>
      <c r="N203" s="187"/>
      <c r="O203" s="187"/>
      <c r="P203" s="187"/>
      <c r="Q203" s="187"/>
      <c r="R203" s="187"/>
      <c r="S203" s="187"/>
      <c r="T203" s="187"/>
      <c r="U203" s="187"/>
      <c r="V203" s="187"/>
      <c r="W203" s="187"/>
      <c r="X203" s="187"/>
      <c r="Y203" s="187"/>
      <c r="Z203" s="187"/>
      <c r="AA203" s="187"/>
      <c r="AB203" s="187"/>
      <c r="AC203" s="187"/>
      <c r="AD203" s="187"/>
      <c r="AE203" s="187"/>
      <c r="AF203" s="187"/>
      <c r="AG203" s="187"/>
      <c r="AH203" s="187"/>
      <c r="AI203" s="187"/>
      <c r="AJ203" s="187"/>
      <c r="AK203" s="187"/>
      <c r="AL203" s="187"/>
      <c r="AM203" s="187"/>
      <c r="AN203" s="187"/>
      <c r="AO203" s="187"/>
      <c r="AP203" s="187"/>
      <c r="AQ203" s="187"/>
      <c r="AR203" s="187"/>
      <c r="AS203" s="187"/>
      <c r="AT203" s="187"/>
      <c r="AU203" s="187"/>
      <c r="AV203" s="187"/>
      <c r="AW203" s="187"/>
      <c r="AX203" s="187"/>
      <c r="AY203" s="187"/>
      <c r="AZ203" s="187"/>
      <c r="BA203" s="187"/>
      <c r="BB203" s="187"/>
      <c r="BC203" s="187"/>
      <c r="BD203" s="187"/>
      <c r="BE203" s="187"/>
      <c r="BF203" s="187"/>
      <c r="BG203" s="187"/>
      <c r="BH203" s="187"/>
      <c r="BI203" s="187"/>
      <c r="BJ203" s="187"/>
      <c r="BK203" s="187"/>
      <c r="BL203" s="187"/>
      <c r="BM203" s="203">
        <v>7</v>
      </c>
    </row>
    <row r="204" spans="1:65">
      <c r="A204" s="30"/>
      <c r="B204" s="20" t="s">
        <v>192</v>
      </c>
      <c r="C204" s="12"/>
      <c r="D204" s="204">
        <v>0.2155</v>
      </c>
      <c r="E204" s="186"/>
      <c r="F204" s="187"/>
      <c r="G204" s="187"/>
      <c r="H204" s="187"/>
      <c r="I204" s="187"/>
      <c r="J204" s="187"/>
      <c r="K204" s="187"/>
      <c r="L204" s="187"/>
      <c r="M204" s="187"/>
      <c r="N204" s="187"/>
      <c r="O204" s="187"/>
      <c r="P204" s="187"/>
      <c r="Q204" s="187"/>
      <c r="R204" s="187"/>
      <c r="S204" s="187"/>
      <c r="T204" s="187"/>
      <c r="U204" s="187"/>
      <c r="V204" s="187"/>
      <c r="W204" s="187"/>
      <c r="X204" s="187"/>
      <c r="Y204" s="187"/>
      <c r="Z204" s="187"/>
      <c r="AA204" s="187"/>
      <c r="AB204" s="187"/>
      <c r="AC204" s="187"/>
      <c r="AD204" s="187"/>
      <c r="AE204" s="187"/>
      <c r="AF204" s="187"/>
      <c r="AG204" s="187"/>
      <c r="AH204" s="187"/>
      <c r="AI204" s="187"/>
      <c r="AJ204" s="187"/>
      <c r="AK204" s="187"/>
      <c r="AL204" s="187"/>
      <c r="AM204" s="187"/>
      <c r="AN204" s="187"/>
      <c r="AO204" s="187"/>
      <c r="AP204" s="187"/>
      <c r="AQ204" s="187"/>
      <c r="AR204" s="187"/>
      <c r="AS204" s="187"/>
      <c r="AT204" s="187"/>
      <c r="AU204" s="187"/>
      <c r="AV204" s="187"/>
      <c r="AW204" s="187"/>
      <c r="AX204" s="187"/>
      <c r="AY204" s="187"/>
      <c r="AZ204" s="187"/>
      <c r="BA204" s="187"/>
      <c r="BB204" s="187"/>
      <c r="BC204" s="187"/>
      <c r="BD204" s="187"/>
      <c r="BE204" s="187"/>
      <c r="BF204" s="187"/>
      <c r="BG204" s="187"/>
      <c r="BH204" s="187"/>
      <c r="BI204" s="187"/>
      <c r="BJ204" s="187"/>
      <c r="BK204" s="187"/>
      <c r="BL204" s="187"/>
      <c r="BM204" s="203">
        <v>16</v>
      </c>
    </row>
    <row r="205" spans="1:65">
      <c r="A205" s="30"/>
      <c r="B205" s="3" t="s">
        <v>193</v>
      </c>
      <c r="C205" s="29"/>
      <c r="D205" s="24">
        <v>0.2155</v>
      </c>
      <c r="E205" s="186"/>
      <c r="F205" s="187"/>
      <c r="G205" s="187"/>
      <c r="H205" s="187"/>
      <c r="I205" s="187"/>
      <c r="J205" s="187"/>
      <c r="K205" s="187"/>
      <c r="L205" s="187"/>
      <c r="M205" s="187"/>
      <c r="N205" s="187"/>
      <c r="O205" s="187"/>
      <c r="P205" s="187"/>
      <c r="Q205" s="187"/>
      <c r="R205" s="187"/>
      <c r="S205" s="187"/>
      <c r="T205" s="187"/>
      <c r="U205" s="187"/>
      <c r="V205" s="187"/>
      <c r="W205" s="187"/>
      <c r="X205" s="187"/>
      <c r="Y205" s="187"/>
      <c r="Z205" s="187"/>
      <c r="AA205" s="187"/>
      <c r="AB205" s="187"/>
      <c r="AC205" s="187"/>
      <c r="AD205" s="187"/>
      <c r="AE205" s="187"/>
      <c r="AF205" s="187"/>
      <c r="AG205" s="187"/>
      <c r="AH205" s="187"/>
      <c r="AI205" s="187"/>
      <c r="AJ205" s="187"/>
      <c r="AK205" s="187"/>
      <c r="AL205" s="187"/>
      <c r="AM205" s="187"/>
      <c r="AN205" s="187"/>
      <c r="AO205" s="187"/>
      <c r="AP205" s="187"/>
      <c r="AQ205" s="187"/>
      <c r="AR205" s="187"/>
      <c r="AS205" s="187"/>
      <c r="AT205" s="187"/>
      <c r="AU205" s="187"/>
      <c r="AV205" s="187"/>
      <c r="AW205" s="187"/>
      <c r="AX205" s="187"/>
      <c r="AY205" s="187"/>
      <c r="AZ205" s="187"/>
      <c r="BA205" s="187"/>
      <c r="BB205" s="187"/>
      <c r="BC205" s="187"/>
      <c r="BD205" s="187"/>
      <c r="BE205" s="187"/>
      <c r="BF205" s="187"/>
      <c r="BG205" s="187"/>
      <c r="BH205" s="187"/>
      <c r="BI205" s="187"/>
      <c r="BJ205" s="187"/>
      <c r="BK205" s="187"/>
      <c r="BL205" s="187"/>
      <c r="BM205" s="203">
        <v>0.2155</v>
      </c>
    </row>
    <row r="206" spans="1:65">
      <c r="A206" s="30"/>
      <c r="B206" s="3" t="s">
        <v>194</v>
      </c>
      <c r="C206" s="29"/>
      <c r="D206" s="24">
        <v>7.0710678118654816E-4</v>
      </c>
      <c r="E206" s="186"/>
      <c r="F206" s="187"/>
      <c r="G206" s="187"/>
      <c r="H206" s="187"/>
      <c r="I206" s="187"/>
      <c r="J206" s="187"/>
      <c r="K206" s="187"/>
      <c r="L206" s="187"/>
      <c r="M206" s="187"/>
      <c r="N206" s="187"/>
      <c r="O206" s="187"/>
      <c r="P206" s="187"/>
      <c r="Q206" s="187"/>
      <c r="R206" s="187"/>
      <c r="S206" s="187"/>
      <c r="T206" s="187"/>
      <c r="U206" s="187"/>
      <c r="V206" s="187"/>
      <c r="W206" s="187"/>
      <c r="X206" s="187"/>
      <c r="Y206" s="187"/>
      <c r="Z206" s="187"/>
      <c r="AA206" s="187"/>
      <c r="AB206" s="187"/>
      <c r="AC206" s="187"/>
      <c r="AD206" s="187"/>
      <c r="AE206" s="187"/>
      <c r="AF206" s="187"/>
      <c r="AG206" s="187"/>
      <c r="AH206" s="187"/>
      <c r="AI206" s="187"/>
      <c r="AJ206" s="187"/>
      <c r="AK206" s="187"/>
      <c r="AL206" s="187"/>
      <c r="AM206" s="187"/>
      <c r="AN206" s="187"/>
      <c r="AO206" s="187"/>
      <c r="AP206" s="187"/>
      <c r="AQ206" s="187"/>
      <c r="AR206" s="187"/>
      <c r="AS206" s="187"/>
      <c r="AT206" s="187"/>
      <c r="AU206" s="187"/>
      <c r="AV206" s="187"/>
      <c r="AW206" s="187"/>
      <c r="AX206" s="187"/>
      <c r="AY206" s="187"/>
      <c r="AZ206" s="187"/>
      <c r="BA206" s="187"/>
      <c r="BB206" s="187"/>
      <c r="BC206" s="187"/>
      <c r="BD206" s="187"/>
      <c r="BE206" s="187"/>
      <c r="BF206" s="187"/>
      <c r="BG206" s="187"/>
      <c r="BH206" s="187"/>
      <c r="BI206" s="187"/>
      <c r="BJ206" s="187"/>
      <c r="BK206" s="187"/>
      <c r="BL206" s="187"/>
      <c r="BM206" s="203">
        <v>13</v>
      </c>
    </row>
    <row r="207" spans="1:65">
      <c r="A207" s="30"/>
      <c r="B207" s="3" t="s">
        <v>74</v>
      </c>
      <c r="C207" s="29"/>
      <c r="D207" s="13">
        <v>3.2812379637426831E-3</v>
      </c>
      <c r="E207" s="14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0"/>
    </row>
    <row r="208" spans="1:65">
      <c r="A208" s="30"/>
      <c r="B208" s="3" t="s">
        <v>195</v>
      </c>
      <c r="C208" s="29"/>
      <c r="D208" s="13">
        <v>0</v>
      </c>
      <c r="E208" s="14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0"/>
    </row>
    <row r="209" spans="1:65">
      <c r="A209" s="30"/>
      <c r="B209" s="45" t="s">
        <v>196</v>
      </c>
      <c r="C209" s="46"/>
      <c r="D209" s="44" t="s">
        <v>197</v>
      </c>
      <c r="E209" s="14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0"/>
    </row>
    <row r="210" spans="1:65">
      <c r="B210" s="31"/>
      <c r="C210" s="20"/>
      <c r="D210" s="20"/>
      <c r="BM210" s="50"/>
    </row>
    <row r="211" spans="1:65" ht="15">
      <c r="B211" s="8" t="s">
        <v>292</v>
      </c>
      <c r="BM211" s="28" t="s">
        <v>209</v>
      </c>
    </row>
    <row r="212" spans="1:65" ht="15">
      <c r="A212" s="25" t="s">
        <v>36</v>
      </c>
      <c r="B212" s="18" t="s">
        <v>95</v>
      </c>
      <c r="C212" s="15" t="s">
        <v>96</v>
      </c>
      <c r="D212" s="16" t="s">
        <v>143</v>
      </c>
      <c r="E212" s="14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144</v>
      </c>
      <c r="C213" s="9" t="s">
        <v>144</v>
      </c>
      <c r="D213" s="141" t="s">
        <v>198</v>
      </c>
      <c r="E213" s="14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86</v>
      </c>
      <c r="E214" s="14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1</v>
      </c>
    </row>
    <row r="215" spans="1:65">
      <c r="A215" s="30"/>
      <c r="B215" s="19"/>
      <c r="C215" s="9"/>
      <c r="D215" s="26"/>
      <c r="E215" s="14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1</v>
      </c>
    </row>
    <row r="216" spans="1:65">
      <c r="A216" s="30"/>
      <c r="B216" s="18">
        <v>1</v>
      </c>
      <c r="C216" s="14">
        <v>1</v>
      </c>
      <c r="D216" s="201">
        <v>30</v>
      </c>
      <c r="E216" s="189"/>
      <c r="F216" s="190"/>
      <c r="G216" s="190"/>
      <c r="H216" s="190"/>
      <c r="I216" s="190"/>
      <c r="J216" s="190"/>
      <c r="K216" s="190"/>
      <c r="L216" s="190"/>
      <c r="M216" s="190"/>
      <c r="N216" s="190"/>
      <c r="O216" s="190"/>
      <c r="P216" s="190"/>
      <c r="Q216" s="190"/>
      <c r="R216" s="190"/>
      <c r="S216" s="190"/>
      <c r="T216" s="190"/>
      <c r="U216" s="190"/>
      <c r="V216" s="190"/>
      <c r="W216" s="190"/>
      <c r="X216" s="190"/>
      <c r="Y216" s="190"/>
      <c r="Z216" s="190"/>
      <c r="AA216" s="190"/>
      <c r="AB216" s="190"/>
      <c r="AC216" s="190"/>
      <c r="AD216" s="190"/>
      <c r="AE216" s="190"/>
      <c r="AF216" s="190"/>
      <c r="AG216" s="190"/>
      <c r="AH216" s="190"/>
      <c r="AI216" s="190"/>
      <c r="AJ216" s="190"/>
      <c r="AK216" s="190"/>
      <c r="AL216" s="190"/>
      <c r="AM216" s="190"/>
      <c r="AN216" s="190"/>
      <c r="AO216" s="190"/>
      <c r="AP216" s="190"/>
      <c r="AQ216" s="190"/>
      <c r="AR216" s="190"/>
      <c r="AS216" s="190"/>
      <c r="AT216" s="190"/>
      <c r="AU216" s="190"/>
      <c r="AV216" s="190"/>
      <c r="AW216" s="190"/>
      <c r="AX216" s="190"/>
      <c r="AY216" s="190"/>
      <c r="AZ216" s="190"/>
      <c r="BA216" s="190"/>
      <c r="BB216" s="190"/>
      <c r="BC216" s="190"/>
      <c r="BD216" s="190"/>
      <c r="BE216" s="190"/>
      <c r="BF216" s="190"/>
      <c r="BG216" s="190"/>
      <c r="BH216" s="190"/>
      <c r="BI216" s="190"/>
      <c r="BJ216" s="190"/>
      <c r="BK216" s="190"/>
      <c r="BL216" s="190"/>
      <c r="BM216" s="191">
        <v>1</v>
      </c>
    </row>
    <row r="217" spans="1:65">
      <c r="A217" s="30"/>
      <c r="B217" s="19">
        <v>1</v>
      </c>
      <c r="C217" s="9">
        <v>2</v>
      </c>
      <c r="D217" s="194">
        <v>10</v>
      </c>
      <c r="E217" s="189"/>
      <c r="F217" s="190"/>
      <c r="G217" s="190"/>
      <c r="H217" s="190"/>
      <c r="I217" s="190"/>
      <c r="J217" s="190"/>
      <c r="K217" s="190"/>
      <c r="L217" s="190"/>
      <c r="M217" s="190"/>
      <c r="N217" s="190"/>
      <c r="O217" s="190"/>
      <c r="P217" s="190"/>
      <c r="Q217" s="190"/>
      <c r="R217" s="190"/>
      <c r="S217" s="190"/>
      <c r="T217" s="190"/>
      <c r="U217" s="190"/>
      <c r="V217" s="190"/>
      <c r="W217" s="190"/>
      <c r="X217" s="190"/>
      <c r="Y217" s="190"/>
      <c r="Z217" s="190"/>
      <c r="AA217" s="190"/>
      <c r="AB217" s="190"/>
      <c r="AC217" s="190"/>
      <c r="AD217" s="190"/>
      <c r="AE217" s="190"/>
      <c r="AF217" s="190"/>
      <c r="AG217" s="190"/>
      <c r="AH217" s="190"/>
      <c r="AI217" s="190"/>
      <c r="AJ217" s="190"/>
      <c r="AK217" s="190"/>
      <c r="AL217" s="190"/>
      <c r="AM217" s="190"/>
      <c r="AN217" s="190"/>
      <c r="AO217" s="190"/>
      <c r="AP217" s="190"/>
      <c r="AQ217" s="190"/>
      <c r="AR217" s="190"/>
      <c r="AS217" s="190"/>
      <c r="AT217" s="190"/>
      <c r="AU217" s="190"/>
      <c r="AV217" s="190"/>
      <c r="AW217" s="190"/>
      <c r="AX217" s="190"/>
      <c r="AY217" s="190"/>
      <c r="AZ217" s="190"/>
      <c r="BA217" s="190"/>
      <c r="BB217" s="190"/>
      <c r="BC217" s="190"/>
      <c r="BD217" s="190"/>
      <c r="BE217" s="190"/>
      <c r="BF217" s="190"/>
      <c r="BG217" s="190"/>
      <c r="BH217" s="190"/>
      <c r="BI217" s="190"/>
      <c r="BJ217" s="190"/>
      <c r="BK217" s="190"/>
      <c r="BL217" s="190"/>
      <c r="BM217" s="191">
        <v>8</v>
      </c>
    </row>
    <row r="218" spans="1:65">
      <c r="A218" s="30"/>
      <c r="B218" s="20" t="s">
        <v>192</v>
      </c>
      <c r="C218" s="12"/>
      <c r="D218" s="193">
        <v>20</v>
      </c>
      <c r="E218" s="189"/>
      <c r="F218" s="190"/>
      <c r="G218" s="190"/>
      <c r="H218" s="190"/>
      <c r="I218" s="190"/>
      <c r="J218" s="190"/>
      <c r="K218" s="190"/>
      <c r="L218" s="190"/>
      <c r="M218" s="190"/>
      <c r="N218" s="190"/>
      <c r="O218" s="190"/>
      <c r="P218" s="190"/>
      <c r="Q218" s="190"/>
      <c r="R218" s="190"/>
      <c r="S218" s="190"/>
      <c r="T218" s="190"/>
      <c r="U218" s="190"/>
      <c r="V218" s="190"/>
      <c r="W218" s="190"/>
      <c r="X218" s="190"/>
      <c r="Y218" s="190"/>
      <c r="Z218" s="190"/>
      <c r="AA218" s="190"/>
      <c r="AB218" s="190"/>
      <c r="AC218" s="190"/>
      <c r="AD218" s="190"/>
      <c r="AE218" s="190"/>
      <c r="AF218" s="190"/>
      <c r="AG218" s="190"/>
      <c r="AH218" s="190"/>
      <c r="AI218" s="190"/>
      <c r="AJ218" s="190"/>
      <c r="AK218" s="190"/>
      <c r="AL218" s="190"/>
      <c r="AM218" s="190"/>
      <c r="AN218" s="190"/>
      <c r="AO218" s="190"/>
      <c r="AP218" s="190"/>
      <c r="AQ218" s="190"/>
      <c r="AR218" s="190"/>
      <c r="AS218" s="190"/>
      <c r="AT218" s="190"/>
      <c r="AU218" s="190"/>
      <c r="AV218" s="190"/>
      <c r="AW218" s="190"/>
      <c r="AX218" s="190"/>
      <c r="AY218" s="190"/>
      <c r="AZ218" s="190"/>
      <c r="BA218" s="190"/>
      <c r="BB218" s="190"/>
      <c r="BC218" s="190"/>
      <c r="BD218" s="190"/>
      <c r="BE218" s="190"/>
      <c r="BF218" s="190"/>
      <c r="BG218" s="190"/>
      <c r="BH218" s="190"/>
      <c r="BI218" s="190"/>
      <c r="BJ218" s="190"/>
      <c r="BK218" s="190"/>
      <c r="BL218" s="190"/>
      <c r="BM218" s="191">
        <v>16</v>
      </c>
    </row>
    <row r="219" spans="1:65">
      <c r="A219" s="30"/>
      <c r="B219" s="3" t="s">
        <v>193</v>
      </c>
      <c r="C219" s="29"/>
      <c r="D219" s="194">
        <v>20</v>
      </c>
      <c r="E219" s="189"/>
      <c r="F219" s="190"/>
      <c r="G219" s="190"/>
      <c r="H219" s="190"/>
      <c r="I219" s="190"/>
      <c r="J219" s="190"/>
      <c r="K219" s="190"/>
      <c r="L219" s="190"/>
      <c r="M219" s="190"/>
      <c r="N219" s="190"/>
      <c r="O219" s="190"/>
      <c r="P219" s="190"/>
      <c r="Q219" s="190"/>
      <c r="R219" s="190"/>
      <c r="S219" s="190"/>
      <c r="T219" s="190"/>
      <c r="U219" s="190"/>
      <c r="V219" s="190"/>
      <c r="W219" s="190"/>
      <c r="X219" s="190"/>
      <c r="Y219" s="190"/>
      <c r="Z219" s="190"/>
      <c r="AA219" s="190"/>
      <c r="AB219" s="190"/>
      <c r="AC219" s="190"/>
      <c r="AD219" s="190"/>
      <c r="AE219" s="190"/>
      <c r="AF219" s="190"/>
      <c r="AG219" s="190"/>
      <c r="AH219" s="190"/>
      <c r="AI219" s="190"/>
      <c r="AJ219" s="190"/>
      <c r="AK219" s="190"/>
      <c r="AL219" s="190"/>
      <c r="AM219" s="190"/>
      <c r="AN219" s="190"/>
      <c r="AO219" s="190"/>
      <c r="AP219" s="190"/>
      <c r="AQ219" s="190"/>
      <c r="AR219" s="190"/>
      <c r="AS219" s="190"/>
      <c r="AT219" s="190"/>
      <c r="AU219" s="190"/>
      <c r="AV219" s="190"/>
      <c r="AW219" s="190"/>
      <c r="AX219" s="190"/>
      <c r="AY219" s="190"/>
      <c r="AZ219" s="190"/>
      <c r="BA219" s="190"/>
      <c r="BB219" s="190"/>
      <c r="BC219" s="190"/>
      <c r="BD219" s="190"/>
      <c r="BE219" s="190"/>
      <c r="BF219" s="190"/>
      <c r="BG219" s="190"/>
      <c r="BH219" s="190"/>
      <c r="BI219" s="190"/>
      <c r="BJ219" s="190"/>
      <c r="BK219" s="190"/>
      <c r="BL219" s="190"/>
      <c r="BM219" s="191">
        <v>20</v>
      </c>
    </row>
    <row r="220" spans="1:65">
      <c r="A220" s="30"/>
      <c r="B220" s="3" t="s">
        <v>194</v>
      </c>
      <c r="C220" s="29"/>
      <c r="D220" s="194">
        <v>14.142135623730951</v>
      </c>
      <c r="E220" s="189"/>
      <c r="F220" s="190"/>
      <c r="G220" s="190"/>
      <c r="H220" s="190"/>
      <c r="I220" s="190"/>
      <c r="J220" s="190"/>
      <c r="K220" s="190"/>
      <c r="L220" s="190"/>
      <c r="M220" s="190"/>
      <c r="N220" s="190"/>
      <c r="O220" s="190"/>
      <c r="P220" s="190"/>
      <c r="Q220" s="190"/>
      <c r="R220" s="190"/>
      <c r="S220" s="190"/>
      <c r="T220" s="190"/>
      <c r="U220" s="190"/>
      <c r="V220" s="190"/>
      <c r="W220" s="190"/>
      <c r="X220" s="190"/>
      <c r="Y220" s="190"/>
      <c r="Z220" s="190"/>
      <c r="AA220" s="190"/>
      <c r="AB220" s="190"/>
      <c r="AC220" s="190"/>
      <c r="AD220" s="190"/>
      <c r="AE220" s="190"/>
      <c r="AF220" s="190"/>
      <c r="AG220" s="190"/>
      <c r="AH220" s="190"/>
      <c r="AI220" s="190"/>
      <c r="AJ220" s="190"/>
      <c r="AK220" s="190"/>
      <c r="AL220" s="190"/>
      <c r="AM220" s="190"/>
      <c r="AN220" s="190"/>
      <c r="AO220" s="190"/>
      <c r="AP220" s="190"/>
      <c r="AQ220" s="190"/>
      <c r="AR220" s="190"/>
      <c r="AS220" s="190"/>
      <c r="AT220" s="190"/>
      <c r="AU220" s="190"/>
      <c r="AV220" s="190"/>
      <c r="AW220" s="190"/>
      <c r="AX220" s="190"/>
      <c r="AY220" s="190"/>
      <c r="AZ220" s="190"/>
      <c r="BA220" s="190"/>
      <c r="BB220" s="190"/>
      <c r="BC220" s="190"/>
      <c r="BD220" s="190"/>
      <c r="BE220" s="190"/>
      <c r="BF220" s="190"/>
      <c r="BG220" s="190"/>
      <c r="BH220" s="190"/>
      <c r="BI220" s="190"/>
      <c r="BJ220" s="190"/>
      <c r="BK220" s="190"/>
      <c r="BL220" s="190"/>
      <c r="BM220" s="191">
        <v>14</v>
      </c>
    </row>
    <row r="221" spans="1:65">
      <c r="A221" s="30"/>
      <c r="B221" s="3" t="s">
        <v>74</v>
      </c>
      <c r="C221" s="29"/>
      <c r="D221" s="13">
        <v>0.70710678118654757</v>
      </c>
      <c r="E221" s="14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0"/>
    </row>
    <row r="222" spans="1:65">
      <c r="A222" s="30"/>
      <c r="B222" s="3" t="s">
        <v>195</v>
      </c>
      <c r="C222" s="29"/>
      <c r="D222" s="13">
        <v>0</v>
      </c>
      <c r="E222" s="14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0"/>
    </row>
    <row r="223" spans="1:65">
      <c r="A223" s="30"/>
      <c r="B223" s="45" t="s">
        <v>196</v>
      </c>
      <c r="C223" s="46"/>
      <c r="D223" s="44" t="s">
        <v>197</v>
      </c>
      <c r="E223" s="14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0"/>
    </row>
    <row r="224" spans="1:65">
      <c r="B224" s="31"/>
      <c r="C224" s="20"/>
      <c r="D224" s="20"/>
      <c r="BM224" s="50"/>
    </row>
    <row r="225" spans="1:65" ht="19.5">
      <c r="B225" s="8" t="s">
        <v>293</v>
      </c>
      <c r="BM225" s="28" t="s">
        <v>209</v>
      </c>
    </row>
    <row r="226" spans="1:65" ht="19.5">
      <c r="A226" s="25" t="s">
        <v>204</v>
      </c>
      <c r="B226" s="18" t="s">
        <v>95</v>
      </c>
      <c r="C226" s="15" t="s">
        <v>96</v>
      </c>
      <c r="D226" s="16" t="s">
        <v>143</v>
      </c>
      <c r="E226" s="14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144</v>
      </c>
      <c r="C227" s="9" t="s">
        <v>144</v>
      </c>
      <c r="D227" s="141" t="s">
        <v>198</v>
      </c>
      <c r="E227" s="14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1</v>
      </c>
    </row>
    <row r="228" spans="1:65">
      <c r="A228" s="30"/>
      <c r="B228" s="19"/>
      <c r="C228" s="9"/>
      <c r="D228" s="10" t="s">
        <v>86</v>
      </c>
      <c r="E228" s="14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4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65.38</v>
      </c>
      <c r="E230" s="14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65.430000000000007</v>
      </c>
      <c r="E231" s="14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1</v>
      </c>
    </row>
    <row r="232" spans="1:65">
      <c r="A232" s="30"/>
      <c r="B232" s="20" t="s">
        <v>192</v>
      </c>
      <c r="C232" s="12"/>
      <c r="D232" s="23">
        <v>65.405000000000001</v>
      </c>
      <c r="E232" s="14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193</v>
      </c>
      <c r="C233" s="29"/>
      <c r="D233" s="11">
        <v>65.405000000000001</v>
      </c>
      <c r="E233" s="14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65.405000000000001</v>
      </c>
    </row>
    <row r="234" spans="1:65">
      <c r="A234" s="30"/>
      <c r="B234" s="3" t="s">
        <v>194</v>
      </c>
      <c r="C234" s="29"/>
      <c r="D234" s="24">
        <v>3.5355339059335411E-2</v>
      </c>
      <c r="E234" s="14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7</v>
      </c>
    </row>
    <row r="235" spans="1:65">
      <c r="A235" s="30"/>
      <c r="B235" s="3" t="s">
        <v>74</v>
      </c>
      <c r="C235" s="29"/>
      <c r="D235" s="13">
        <v>5.4056018743728167E-4</v>
      </c>
      <c r="E235" s="14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0"/>
    </row>
    <row r="236" spans="1:65">
      <c r="A236" s="30"/>
      <c r="B236" s="3" t="s">
        <v>195</v>
      </c>
      <c r="C236" s="29"/>
      <c r="D236" s="13">
        <v>0</v>
      </c>
      <c r="E236" s="14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0"/>
    </row>
    <row r="237" spans="1:65">
      <c r="A237" s="30"/>
      <c r="B237" s="45" t="s">
        <v>196</v>
      </c>
      <c r="C237" s="46"/>
      <c r="D237" s="44" t="s">
        <v>197</v>
      </c>
      <c r="E237" s="14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0"/>
    </row>
    <row r="238" spans="1:65">
      <c r="B238" s="31"/>
      <c r="C238" s="20"/>
      <c r="D238" s="20"/>
      <c r="BM238" s="50"/>
    </row>
    <row r="239" spans="1:65" ht="15">
      <c r="B239" s="8" t="s">
        <v>294</v>
      </c>
      <c r="BM239" s="28" t="s">
        <v>209</v>
      </c>
    </row>
    <row r="240" spans="1:65" ht="15">
      <c r="A240" s="25" t="s">
        <v>15</v>
      </c>
      <c r="B240" s="18" t="s">
        <v>95</v>
      </c>
      <c r="C240" s="15" t="s">
        <v>96</v>
      </c>
      <c r="D240" s="16" t="s">
        <v>143</v>
      </c>
      <c r="E240" s="14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144</v>
      </c>
      <c r="C241" s="9" t="s">
        <v>144</v>
      </c>
      <c r="D241" s="141" t="s">
        <v>198</v>
      </c>
      <c r="E241" s="14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86</v>
      </c>
      <c r="E242" s="14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4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 t="s">
        <v>83</v>
      </c>
      <c r="E244" s="14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10</v>
      </c>
      <c r="E245" s="14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2</v>
      </c>
    </row>
    <row r="246" spans="1:65">
      <c r="A246" s="30"/>
      <c r="B246" s="20" t="s">
        <v>192</v>
      </c>
      <c r="C246" s="12"/>
      <c r="D246" s="23">
        <v>10</v>
      </c>
      <c r="E246" s="14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193</v>
      </c>
      <c r="C247" s="29"/>
      <c r="D247" s="11">
        <v>10</v>
      </c>
      <c r="E247" s="14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7.5</v>
      </c>
    </row>
    <row r="248" spans="1:65">
      <c r="A248" s="30"/>
      <c r="B248" s="3" t="s">
        <v>194</v>
      </c>
      <c r="C248" s="29"/>
      <c r="D248" s="24" t="s">
        <v>351</v>
      </c>
      <c r="E248" s="14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8</v>
      </c>
    </row>
    <row r="249" spans="1:65">
      <c r="A249" s="30"/>
      <c r="B249" s="3" t="s">
        <v>74</v>
      </c>
      <c r="C249" s="29"/>
      <c r="D249" s="13" t="s">
        <v>351</v>
      </c>
      <c r="E249" s="14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0"/>
    </row>
    <row r="250" spans="1:65">
      <c r="A250" s="30"/>
      <c r="B250" s="3" t="s">
        <v>195</v>
      </c>
      <c r="C250" s="29"/>
      <c r="D250" s="13">
        <v>0.33333333333333326</v>
      </c>
      <c r="E250" s="14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0"/>
    </row>
    <row r="251" spans="1:65">
      <c r="A251" s="30"/>
      <c r="B251" s="45" t="s">
        <v>196</v>
      </c>
      <c r="C251" s="46"/>
      <c r="D251" s="44" t="s">
        <v>197</v>
      </c>
      <c r="E251" s="14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0"/>
    </row>
    <row r="252" spans="1:65">
      <c r="B252" s="31"/>
      <c r="C252" s="20"/>
      <c r="D252" s="20"/>
      <c r="BM252" s="50"/>
    </row>
    <row r="253" spans="1:65" ht="19.5">
      <c r="B253" s="8" t="s">
        <v>295</v>
      </c>
      <c r="BM253" s="28" t="s">
        <v>209</v>
      </c>
    </row>
    <row r="254" spans="1:65" ht="19.5">
      <c r="A254" s="25" t="s">
        <v>205</v>
      </c>
      <c r="B254" s="18" t="s">
        <v>95</v>
      </c>
      <c r="C254" s="15" t="s">
        <v>96</v>
      </c>
      <c r="D254" s="16" t="s">
        <v>143</v>
      </c>
      <c r="E254" s="14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144</v>
      </c>
      <c r="C255" s="9" t="s">
        <v>144</v>
      </c>
      <c r="D255" s="141" t="s">
        <v>198</v>
      </c>
      <c r="E255" s="14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1</v>
      </c>
    </row>
    <row r="256" spans="1:65">
      <c r="A256" s="30"/>
      <c r="B256" s="19"/>
      <c r="C256" s="9"/>
      <c r="D256" s="10" t="s">
        <v>86</v>
      </c>
      <c r="E256" s="14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3</v>
      </c>
    </row>
    <row r="257" spans="1:65">
      <c r="A257" s="30"/>
      <c r="B257" s="19"/>
      <c r="C257" s="9"/>
      <c r="D257" s="26"/>
      <c r="E257" s="14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3</v>
      </c>
    </row>
    <row r="258" spans="1:65">
      <c r="A258" s="30"/>
      <c r="B258" s="18">
        <v>1</v>
      </c>
      <c r="C258" s="14">
        <v>1</v>
      </c>
      <c r="D258" s="202">
        <v>0.29699999999999999</v>
      </c>
      <c r="E258" s="186"/>
      <c r="F258" s="187"/>
      <c r="G258" s="187"/>
      <c r="H258" s="187"/>
      <c r="I258" s="187"/>
      <c r="J258" s="187"/>
      <c r="K258" s="187"/>
      <c r="L258" s="187"/>
      <c r="M258" s="187"/>
      <c r="N258" s="187"/>
      <c r="O258" s="187"/>
      <c r="P258" s="187"/>
      <c r="Q258" s="187"/>
      <c r="R258" s="187"/>
      <c r="S258" s="187"/>
      <c r="T258" s="187"/>
      <c r="U258" s="187"/>
      <c r="V258" s="187"/>
      <c r="W258" s="187"/>
      <c r="X258" s="187"/>
      <c r="Y258" s="187"/>
      <c r="Z258" s="187"/>
      <c r="AA258" s="187"/>
      <c r="AB258" s="187"/>
      <c r="AC258" s="187"/>
      <c r="AD258" s="187"/>
      <c r="AE258" s="187"/>
      <c r="AF258" s="187"/>
      <c r="AG258" s="187"/>
      <c r="AH258" s="187"/>
      <c r="AI258" s="187"/>
      <c r="AJ258" s="187"/>
      <c r="AK258" s="187"/>
      <c r="AL258" s="187"/>
      <c r="AM258" s="187"/>
      <c r="AN258" s="187"/>
      <c r="AO258" s="187"/>
      <c r="AP258" s="187"/>
      <c r="AQ258" s="187"/>
      <c r="AR258" s="187"/>
      <c r="AS258" s="187"/>
      <c r="AT258" s="187"/>
      <c r="AU258" s="187"/>
      <c r="AV258" s="187"/>
      <c r="AW258" s="187"/>
      <c r="AX258" s="187"/>
      <c r="AY258" s="187"/>
      <c r="AZ258" s="187"/>
      <c r="BA258" s="187"/>
      <c r="BB258" s="187"/>
      <c r="BC258" s="187"/>
      <c r="BD258" s="187"/>
      <c r="BE258" s="187"/>
      <c r="BF258" s="187"/>
      <c r="BG258" s="187"/>
      <c r="BH258" s="187"/>
      <c r="BI258" s="187"/>
      <c r="BJ258" s="187"/>
      <c r="BK258" s="187"/>
      <c r="BL258" s="187"/>
      <c r="BM258" s="203">
        <v>1</v>
      </c>
    </row>
    <row r="259" spans="1:65">
      <c r="A259" s="30"/>
      <c r="B259" s="19">
        <v>1</v>
      </c>
      <c r="C259" s="9">
        <v>2</v>
      </c>
      <c r="D259" s="24">
        <v>0.29799999999999999</v>
      </c>
      <c r="E259" s="186"/>
      <c r="F259" s="187"/>
      <c r="G259" s="187"/>
      <c r="H259" s="187"/>
      <c r="I259" s="187"/>
      <c r="J259" s="187"/>
      <c r="K259" s="187"/>
      <c r="L259" s="187"/>
      <c r="M259" s="187"/>
      <c r="N259" s="187"/>
      <c r="O259" s="187"/>
      <c r="P259" s="187"/>
      <c r="Q259" s="187"/>
      <c r="R259" s="187"/>
      <c r="S259" s="187"/>
      <c r="T259" s="187"/>
      <c r="U259" s="187"/>
      <c r="V259" s="187"/>
      <c r="W259" s="187"/>
      <c r="X259" s="187"/>
      <c r="Y259" s="187"/>
      <c r="Z259" s="187"/>
      <c r="AA259" s="187"/>
      <c r="AB259" s="187"/>
      <c r="AC259" s="187"/>
      <c r="AD259" s="187"/>
      <c r="AE259" s="187"/>
      <c r="AF259" s="187"/>
      <c r="AG259" s="187"/>
      <c r="AH259" s="187"/>
      <c r="AI259" s="187"/>
      <c r="AJ259" s="187"/>
      <c r="AK259" s="187"/>
      <c r="AL259" s="187"/>
      <c r="AM259" s="187"/>
      <c r="AN259" s="187"/>
      <c r="AO259" s="187"/>
      <c r="AP259" s="187"/>
      <c r="AQ259" s="187"/>
      <c r="AR259" s="187"/>
      <c r="AS259" s="187"/>
      <c r="AT259" s="187"/>
      <c r="AU259" s="187"/>
      <c r="AV259" s="187"/>
      <c r="AW259" s="187"/>
      <c r="AX259" s="187"/>
      <c r="AY259" s="187"/>
      <c r="AZ259" s="187"/>
      <c r="BA259" s="187"/>
      <c r="BB259" s="187"/>
      <c r="BC259" s="187"/>
      <c r="BD259" s="187"/>
      <c r="BE259" s="187"/>
      <c r="BF259" s="187"/>
      <c r="BG259" s="187"/>
      <c r="BH259" s="187"/>
      <c r="BI259" s="187"/>
      <c r="BJ259" s="187"/>
      <c r="BK259" s="187"/>
      <c r="BL259" s="187"/>
      <c r="BM259" s="203">
        <v>3</v>
      </c>
    </row>
    <row r="260" spans="1:65">
      <c r="A260" s="30"/>
      <c r="B260" s="20" t="s">
        <v>192</v>
      </c>
      <c r="C260" s="12"/>
      <c r="D260" s="204">
        <v>0.29749999999999999</v>
      </c>
      <c r="E260" s="186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87"/>
      <c r="R260" s="187"/>
      <c r="S260" s="187"/>
      <c r="T260" s="187"/>
      <c r="U260" s="187"/>
      <c r="V260" s="187"/>
      <c r="W260" s="187"/>
      <c r="X260" s="187"/>
      <c r="Y260" s="187"/>
      <c r="Z260" s="187"/>
      <c r="AA260" s="187"/>
      <c r="AB260" s="187"/>
      <c r="AC260" s="187"/>
      <c r="AD260" s="187"/>
      <c r="AE260" s="187"/>
      <c r="AF260" s="187"/>
      <c r="AG260" s="187"/>
      <c r="AH260" s="187"/>
      <c r="AI260" s="187"/>
      <c r="AJ260" s="187"/>
      <c r="AK260" s="187"/>
      <c r="AL260" s="187"/>
      <c r="AM260" s="187"/>
      <c r="AN260" s="187"/>
      <c r="AO260" s="187"/>
      <c r="AP260" s="187"/>
      <c r="AQ260" s="187"/>
      <c r="AR260" s="187"/>
      <c r="AS260" s="187"/>
      <c r="AT260" s="187"/>
      <c r="AU260" s="187"/>
      <c r="AV260" s="187"/>
      <c r="AW260" s="187"/>
      <c r="AX260" s="187"/>
      <c r="AY260" s="187"/>
      <c r="AZ260" s="187"/>
      <c r="BA260" s="187"/>
      <c r="BB260" s="187"/>
      <c r="BC260" s="187"/>
      <c r="BD260" s="187"/>
      <c r="BE260" s="187"/>
      <c r="BF260" s="187"/>
      <c r="BG260" s="187"/>
      <c r="BH260" s="187"/>
      <c r="BI260" s="187"/>
      <c r="BJ260" s="187"/>
      <c r="BK260" s="187"/>
      <c r="BL260" s="187"/>
      <c r="BM260" s="203">
        <v>16</v>
      </c>
    </row>
    <row r="261" spans="1:65">
      <c r="A261" s="30"/>
      <c r="B261" s="3" t="s">
        <v>193</v>
      </c>
      <c r="C261" s="29"/>
      <c r="D261" s="24">
        <v>0.29749999999999999</v>
      </c>
      <c r="E261" s="186"/>
      <c r="F261" s="187"/>
      <c r="G261" s="187"/>
      <c r="H261" s="187"/>
      <c r="I261" s="187"/>
      <c r="J261" s="187"/>
      <c r="K261" s="187"/>
      <c r="L261" s="187"/>
      <c r="M261" s="187"/>
      <c r="N261" s="187"/>
      <c r="O261" s="187"/>
      <c r="P261" s="187"/>
      <c r="Q261" s="187"/>
      <c r="R261" s="187"/>
      <c r="S261" s="187"/>
      <c r="T261" s="187"/>
      <c r="U261" s="187"/>
      <c r="V261" s="187"/>
      <c r="W261" s="187"/>
      <c r="X261" s="187"/>
      <c r="Y261" s="187"/>
      <c r="Z261" s="187"/>
      <c r="AA261" s="187"/>
      <c r="AB261" s="187"/>
      <c r="AC261" s="187"/>
      <c r="AD261" s="187"/>
      <c r="AE261" s="187"/>
      <c r="AF261" s="187"/>
      <c r="AG261" s="187"/>
      <c r="AH261" s="187"/>
      <c r="AI261" s="187"/>
      <c r="AJ261" s="187"/>
      <c r="AK261" s="187"/>
      <c r="AL261" s="187"/>
      <c r="AM261" s="187"/>
      <c r="AN261" s="187"/>
      <c r="AO261" s="187"/>
      <c r="AP261" s="187"/>
      <c r="AQ261" s="187"/>
      <c r="AR261" s="187"/>
      <c r="AS261" s="187"/>
      <c r="AT261" s="187"/>
      <c r="AU261" s="187"/>
      <c r="AV261" s="187"/>
      <c r="AW261" s="187"/>
      <c r="AX261" s="187"/>
      <c r="AY261" s="187"/>
      <c r="AZ261" s="187"/>
      <c r="BA261" s="187"/>
      <c r="BB261" s="187"/>
      <c r="BC261" s="187"/>
      <c r="BD261" s="187"/>
      <c r="BE261" s="187"/>
      <c r="BF261" s="187"/>
      <c r="BG261" s="187"/>
      <c r="BH261" s="187"/>
      <c r="BI261" s="187"/>
      <c r="BJ261" s="187"/>
      <c r="BK261" s="187"/>
      <c r="BL261" s="187"/>
      <c r="BM261" s="203">
        <v>0.29749999999999999</v>
      </c>
    </row>
    <row r="262" spans="1:65">
      <c r="A262" s="30"/>
      <c r="B262" s="3" t="s">
        <v>194</v>
      </c>
      <c r="C262" s="29"/>
      <c r="D262" s="24">
        <v>7.0710678118654816E-4</v>
      </c>
      <c r="E262" s="186"/>
      <c r="F262" s="187"/>
      <c r="G262" s="187"/>
      <c r="H262" s="187"/>
      <c r="I262" s="187"/>
      <c r="J262" s="187"/>
      <c r="K262" s="187"/>
      <c r="L262" s="187"/>
      <c r="M262" s="187"/>
      <c r="N262" s="187"/>
      <c r="O262" s="187"/>
      <c r="P262" s="187"/>
      <c r="Q262" s="187"/>
      <c r="R262" s="187"/>
      <c r="S262" s="187"/>
      <c r="T262" s="187"/>
      <c r="U262" s="187"/>
      <c r="V262" s="187"/>
      <c r="W262" s="187"/>
      <c r="X262" s="187"/>
      <c r="Y262" s="187"/>
      <c r="Z262" s="187"/>
      <c r="AA262" s="187"/>
      <c r="AB262" s="187"/>
      <c r="AC262" s="187"/>
      <c r="AD262" s="187"/>
      <c r="AE262" s="187"/>
      <c r="AF262" s="187"/>
      <c r="AG262" s="187"/>
      <c r="AH262" s="187"/>
      <c r="AI262" s="187"/>
      <c r="AJ262" s="187"/>
      <c r="AK262" s="187"/>
      <c r="AL262" s="187"/>
      <c r="AM262" s="187"/>
      <c r="AN262" s="187"/>
      <c r="AO262" s="187"/>
      <c r="AP262" s="187"/>
      <c r="AQ262" s="187"/>
      <c r="AR262" s="187"/>
      <c r="AS262" s="187"/>
      <c r="AT262" s="187"/>
      <c r="AU262" s="187"/>
      <c r="AV262" s="187"/>
      <c r="AW262" s="187"/>
      <c r="AX262" s="187"/>
      <c r="AY262" s="187"/>
      <c r="AZ262" s="187"/>
      <c r="BA262" s="187"/>
      <c r="BB262" s="187"/>
      <c r="BC262" s="187"/>
      <c r="BD262" s="187"/>
      <c r="BE262" s="187"/>
      <c r="BF262" s="187"/>
      <c r="BG262" s="187"/>
      <c r="BH262" s="187"/>
      <c r="BI262" s="187"/>
      <c r="BJ262" s="187"/>
      <c r="BK262" s="187"/>
      <c r="BL262" s="187"/>
      <c r="BM262" s="203">
        <v>9</v>
      </c>
    </row>
    <row r="263" spans="1:65">
      <c r="A263" s="30"/>
      <c r="B263" s="3" t="s">
        <v>74</v>
      </c>
      <c r="C263" s="29"/>
      <c r="D263" s="13">
        <v>2.3768295165934395E-3</v>
      </c>
      <c r="E263" s="14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0"/>
    </row>
    <row r="264" spans="1:65">
      <c r="A264" s="30"/>
      <c r="B264" s="3" t="s">
        <v>195</v>
      </c>
      <c r="C264" s="29"/>
      <c r="D264" s="13">
        <v>0</v>
      </c>
      <c r="E264" s="14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0"/>
    </row>
    <row r="265" spans="1:65">
      <c r="A265" s="30"/>
      <c r="B265" s="45" t="s">
        <v>196</v>
      </c>
      <c r="C265" s="46"/>
      <c r="D265" s="44" t="s">
        <v>197</v>
      </c>
      <c r="E265" s="14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0"/>
    </row>
    <row r="266" spans="1:65">
      <c r="B266" s="31"/>
      <c r="C266" s="20"/>
      <c r="D266" s="20"/>
      <c r="BM266" s="50"/>
    </row>
    <row r="267" spans="1:65" ht="15">
      <c r="B267" s="8" t="s">
        <v>296</v>
      </c>
      <c r="BM267" s="28" t="s">
        <v>209</v>
      </c>
    </row>
    <row r="268" spans="1:65" ht="15">
      <c r="A268" s="25" t="s">
        <v>138</v>
      </c>
      <c r="B268" s="18" t="s">
        <v>95</v>
      </c>
      <c r="C268" s="15" t="s">
        <v>96</v>
      </c>
      <c r="D268" s="16" t="s">
        <v>143</v>
      </c>
      <c r="E268" s="14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144</v>
      </c>
      <c r="C269" s="9" t="s">
        <v>144</v>
      </c>
      <c r="D269" s="141" t="s">
        <v>198</v>
      </c>
      <c r="E269" s="14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86</v>
      </c>
      <c r="E270" s="14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0</v>
      </c>
    </row>
    <row r="271" spans="1:65">
      <c r="A271" s="30"/>
      <c r="B271" s="19"/>
      <c r="C271" s="9"/>
      <c r="D271" s="26"/>
      <c r="E271" s="14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0</v>
      </c>
    </row>
    <row r="272" spans="1:65">
      <c r="A272" s="30"/>
      <c r="B272" s="18">
        <v>1</v>
      </c>
      <c r="C272" s="14">
        <v>1</v>
      </c>
      <c r="D272" s="195">
        <v>300</v>
      </c>
      <c r="E272" s="196"/>
      <c r="F272" s="197"/>
      <c r="G272" s="197"/>
      <c r="H272" s="197"/>
      <c r="I272" s="197"/>
      <c r="J272" s="197"/>
      <c r="K272" s="197"/>
      <c r="L272" s="197"/>
      <c r="M272" s="197"/>
      <c r="N272" s="197"/>
      <c r="O272" s="197"/>
      <c r="P272" s="197"/>
      <c r="Q272" s="197"/>
      <c r="R272" s="197"/>
      <c r="S272" s="197"/>
      <c r="T272" s="197"/>
      <c r="U272" s="197"/>
      <c r="V272" s="197"/>
      <c r="W272" s="197"/>
      <c r="X272" s="197"/>
      <c r="Y272" s="197"/>
      <c r="Z272" s="197"/>
      <c r="AA272" s="197"/>
      <c r="AB272" s="197"/>
      <c r="AC272" s="197"/>
      <c r="AD272" s="197"/>
      <c r="AE272" s="197"/>
      <c r="AF272" s="197"/>
      <c r="AG272" s="197"/>
      <c r="AH272" s="197"/>
      <c r="AI272" s="197"/>
      <c r="AJ272" s="197"/>
      <c r="AK272" s="197"/>
      <c r="AL272" s="197"/>
      <c r="AM272" s="197"/>
      <c r="AN272" s="197"/>
      <c r="AO272" s="197"/>
      <c r="AP272" s="197"/>
      <c r="AQ272" s="197"/>
      <c r="AR272" s="197"/>
      <c r="AS272" s="197"/>
      <c r="AT272" s="197"/>
      <c r="AU272" s="197"/>
      <c r="AV272" s="197"/>
      <c r="AW272" s="197"/>
      <c r="AX272" s="197"/>
      <c r="AY272" s="197"/>
      <c r="AZ272" s="197"/>
      <c r="BA272" s="197"/>
      <c r="BB272" s="197"/>
      <c r="BC272" s="197"/>
      <c r="BD272" s="197"/>
      <c r="BE272" s="197"/>
      <c r="BF272" s="197"/>
      <c r="BG272" s="197"/>
      <c r="BH272" s="197"/>
      <c r="BI272" s="197"/>
      <c r="BJ272" s="197"/>
      <c r="BK272" s="197"/>
      <c r="BL272" s="197"/>
      <c r="BM272" s="198">
        <v>1</v>
      </c>
    </row>
    <row r="273" spans="1:65">
      <c r="A273" s="30"/>
      <c r="B273" s="19">
        <v>1</v>
      </c>
      <c r="C273" s="9">
        <v>2</v>
      </c>
      <c r="D273" s="199">
        <v>200</v>
      </c>
      <c r="E273" s="196"/>
      <c r="F273" s="197"/>
      <c r="G273" s="197"/>
      <c r="H273" s="197"/>
      <c r="I273" s="197"/>
      <c r="J273" s="197"/>
      <c r="K273" s="197"/>
      <c r="L273" s="197"/>
      <c r="M273" s="197"/>
      <c r="N273" s="197"/>
      <c r="O273" s="197"/>
      <c r="P273" s="197"/>
      <c r="Q273" s="197"/>
      <c r="R273" s="197"/>
      <c r="S273" s="197"/>
      <c r="T273" s="197"/>
      <c r="U273" s="197"/>
      <c r="V273" s="197"/>
      <c r="W273" s="197"/>
      <c r="X273" s="197"/>
      <c r="Y273" s="197"/>
      <c r="Z273" s="197"/>
      <c r="AA273" s="197"/>
      <c r="AB273" s="197"/>
      <c r="AC273" s="197"/>
      <c r="AD273" s="197"/>
      <c r="AE273" s="197"/>
      <c r="AF273" s="197"/>
      <c r="AG273" s="197"/>
      <c r="AH273" s="197"/>
      <c r="AI273" s="197"/>
      <c r="AJ273" s="197"/>
      <c r="AK273" s="197"/>
      <c r="AL273" s="197"/>
      <c r="AM273" s="197"/>
      <c r="AN273" s="197"/>
      <c r="AO273" s="197"/>
      <c r="AP273" s="197"/>
      <c r="AQ273" s="197"/>
      <c r="AR273" s="197"/>
      <c r="AS273" s="197"/>
      <c r="AT273" s="197"/>
      <c r="AU273" s="197"/>
      <c r="AV273" s="197"/>
      <c r="AW273" s="197"/>
      <c r="AX273" s="197"/>
      <c r="AY273" s="197"/>
      <c r="AZ273" s="197"/>
      <c r="BA273" s="197"/>
      <c r="BB273" s="197"/>
      <c r="BC273" s="197"/>
      <c r="BD273" s="197"/>
      <c r="BE273" s="197"/>
      <c r="BF273" s="197"/>
      <c r="BG273" s="197"/>
      <c r="BH273" s="197"/>
      <c r="BI273" s="197"/>
      <c r="BJ273" s="197"/>
      <c r="BK273" s="197"/>
      <c r="BL273" s="197"/>
      <c r="BM273" s="198">
        <v>4</v>
      </c>
    </row>
    <row r="274" spans="1:65">
      <c r="A274" s="30"/>
      <c r="B274" s="20" t="s">
        <v>192</v>
      </c>
      <c r="C274" s="12"/>
      <c r="D274" s="200">
        <v>250</v>
      </c>
      <c r="E274" s="196"/>
      <c r="F274" s="197"/>
      <c r="G274" s="197"/>
      <c r="H274" s="197"/>
      <c r="I274" s="197"/>
      <c r="J274" s="197"/>
      <c r="K274" s="197"/>
      <c r="L274" s="197"/>
      <c r="M274" s="197"/>
      <c r="N274" s="197"/>
      <c r="O274" s="197"/>
      <c r="P274" s="197"/>
      <c r="Q274" s="197"/>
      <c r="R274" s="197"/>
      <c r="S274" s="197"/>
      <c r="T274" s="197"/>
      <c r="U274" s="197"/>
      <c r="V274" s="197"/>
      <c r="W274" s="197"/>
      <c r="X274" s="197"/>
      <c r="Y274" s="197"/>
      <c r="Z274" s="197"/>
      <c r="AA274" s="197"/>
      <c r="AB274" s="197"/>
      <c r="AC274" s="197"/>
      <c r="AD274" s="197"/>
      <c r="AE274" s="197"/>
      <c r="AF274" s="197"/>
      <c r="AG274" s="197"/>
      <c r="AH274" s="197"/>
      <c r="AI274" s="197"/>
      <c r="AJ274" s="197"/>
      <c r="AK274" s="197"/>
      <c r="AL274" s="197"/>
      <c r="AM274" s="197"/>
      <c r="AN274" s="197"/>
      <c r="AO274" s="197"/>
      <c r="AP274" s="197"/>
      <c r="AQ274" s="197"/>
      <c r="AR274" s="197"/>
      <c r="AS274" s="197"/>
      <c r="AT274" s="197"/>
      <c r="AU274" s="197"/>
      <c r="AV274" s="197"/>
      <c r="AW274" s="197"/>
      <c r="AX274" s="197"/>
      <c r="AY274" s="197"/>
      <c r="AZ274" s="197"/>
      <c r="BA274" s="197"/>
      <c r="BB274" s="197"/>
      <c r="BC274" s="197"/>
      <c r="BD274" s="197"/>
      <c r="BE274" s="197"/>
      <c r="BF274" s="197"/>
      <c r="BG274" s="197"/>
      <c r="BH274" s="197"/>
      <c r="BI274" s="197"/>
      <c r="BJ274" s="197"/>
      <c r="BK274" s="197"/>
      <c r="BL274" s="197"/>
      <c r="BM274" s="198">
        <v>16</v>
      </c>
    </row>
    <row r="275" spans="1:65">
      <c r="A275" s="30"/>
      <c r="B275" s="3" t="s">
        <v>193</v>
      </c>
      <c r="C275" s="29"/>
      <c r="D275" s="199">
        <v>250</v>
      </c>
      <c r="E275" s="196"/>
      <c r="F275" s="197"/>
      <c r="G275" s="197"/>
      <c r="H275" s="197"/>
      <c r="I275" s="197"/>
      <c r="J275" s="197"/>
      <c r="K275" s="197"/>
      <c r="L275" s="197"/>
      <c r="M275" s="197"/>
      <c r="N275" s="197"/>
      <c r="O275" s="197"/>
      <c r="P275" s="197"/>
      <c r="Q275" s="197"/>
      <c r="R275" s="197"/>
      <c r="S275" s="197"/>
      <c r="T275" s="197"/>
      <c r="U275" s="197"/>
      <c r="V275" s="197"/>
      <c r="W275" s="197"/>
      <c r="X275" s="197"/>
      <c r="Y275" s="197"/>
      <c r="Z275" s="197"/>
      <c r="AA275" s="197"/>
      <c r="AB275" s="197"/>
      <c r="AC275" s="197"/>
      <c r="AD275" s="197"/>
      <c r="AE275" s="197"/>
      <c r="AF275" s="197"/>
      <c r="AG275" s="197"/>
      <c r="AH275" s="197"/>
      <c r="AI275" s="197"/>
      <c r="AJ275" s="197"/>
      <c r="AK275" s="197"/>
      <c r="AL275" s="197"/>
      <c r="AM275" s="197"/>
      <c r="AN275" s="197"/>
      <c r="AO275" s="197"/>
      <c r="AP275" s="197"/>
      <c r="AQ275" s="197"/>
      <c r="AR275" s="197"/>
      <c r="AS275" s="197"/>
      <c r="AT275" s="197"/>
      <c r="AU275" s="197"/>
      <c r="AV275" s="197"/>
      <c r="AW275" s="197"/>
      <c r="AX275" s="197"/>
      <c r="AY275" s="197"/>
      <c r="AZ275" s="197"/>
      <c r="BA275" s="197"/>
      <c r="BB275" s="197"/>
      <c r="BC275" s="197"/>
      <c r="BD275" s="197"/>
      <c r="BE275" s="197"/>
      <c r="BF275" s="197"/>
      <c r="BG275" s="197"/>
      <c r="BH275" s="197"/>
      <c r="BI275" s="197"/>
      <c r="BJ275" s="197"/>
      <c r="BK275" s="197"/>
      <c r="BL275" s="197"/>
      <c r="BM275" s="198">
        <v>250</v>
      </c>
    </row>
    <row r="276" spans="1:65">
      <c r="A276" s="30"/>
      <c r="B276" s="3" t="s">
        <v>194</v>
      </c>
      <c r="C276" s="29"/>
      <c r="D276" s="199">
        <v>70.710678118654755</v>
      </c>
      <c r="E276" s="196"/>
      <c r="F276" s="197"/>
      <c r="G276" s="197"/>
      <c r="H276" s="197"/>
      <c r="I276" s="197"/>
      <c r="J276" s="197"/>
      <c r="K276" s="197"/>
      <c r="L276" s="197"/>
      <c r="M276" s="197"/>
      <c r="N276" s="197"/>
      <c r="O276" s="197"/>
      <c r="P276" s="197"/>
      <c r="Q276" s="197"/>
      <c r="R276" s="197"/>
      <c r="S276" s="197"/>
      <c r="T276" s="197"/>
      <c r="U276" s="197"/>
      <c r="V276" s="197"/>
      <c r="W276" s="197"/>
      <c r="X276" s="197"/>
      <c r="Y276" s="197"/>
      <c r="Z276" s="197"/>
      <c r="AA276" s="197"/>
      <c r="AB276" s="197"/>
      <c r="AC276" s="197"/>
      <c r="AD276" s="197"/>
      <c r="AE276" s="197"/>
      <c r="AF276" s="197"/>
      <c r="AG276" s="197"/>
      <c r="AH276" s="197"/>
      <c r="AI276" s="197"/>
      <c r="AJ276" s="197"/>
      <c r="AK276" s="197"/>
      <c r="AL276" s="197"/>
      <c r="AM276" s="197"/>
      <c r="AN276" s="197"/>
      <c r="AO276" s="197"/>
      <c r="AP276" s="197"/>
      <c r="AQ276" s="197"/>
      <c r="AR276" s="197"/>
      <c r="AS276" s="197"/>
      <c r="AT276" s="197"/>
      <c r="AU276" s="197"/>
      <c r="AV276" s="197"/>
      <c r="AW276" s="197"/>
      <c r="AX276" s="197"/>
      <c r="AY276" s="197"/>
      <c r="AZ276" s="197"/>
      <c r="BA276" s="197"/>
      <c r="BB276" s="197"/>
      <c r="BC276" s="197"/>
      <c r="BD276" s="197"/>
      <c r="BE276" s="197"/>
      <c r="BF276" s="197"/>
      <c r="BG276" s="197"/>
      <c r="BH276" s="197"/>
      <c r="BI276" s="197"/>
      <c r="BJ276" s="197"/>
      <c r="BK276" s="197"/>
      <c r="BL276" s="197"/>
      <c r="BM276" s="198">
        <v>10</v>
      </c>
    </row>
    <row r="277" spans="1:65">
      <c r="A277" s="30"/>
      <c r="B277" s="3" t="s">
        <v>74</v>
      </c>
      <c r="C277" s="29"/>
      <c r="D277" s="13">
        <v>0.28284271247461901</v>
      </c>
      <c r="E277" s="14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0"/>
    </row>
    <row r="278" spans="1:65">
      <c r="A278" s="30"/>
      <c r="B278" s="3" t="s">
        <v>195</v>
      </c>
      <c r="C278" s="29"/>
      <c r="D278" s="13">
        <v>0</v>
      </c>
      <c r="E278" s="14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0"/>
    </row>
    <row r="279" spans="1:65">
      <c r="A279" s="30"/>
      <c r="B279" s="45" t="s">
        <v>196</v>
      </c>
      <c r="C279" s="46"/>
      <c r="D279" s="44" t="s">
        <v>197</v>
      </c>
      <c r="E279" s="14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0"/>
    </row>
    <row r="280" spans="1:65">
      <c r="B280" s="31"/>
      <c r="C280" s="20"/>
      <c r="D280" s="20"/>
      <c r="BM280" s="50"/>
    </row>
    <row r="281" spans="1:65" ht="19.5">
      <c r="B281" s="8" t="s">
        <v>297</v>
      </c>
      <c r="BM281" s="28" t="s">
        <v>209</v>
      </c>
    </row>
    <row r="282" spans="1:65" ht="19.5">
      <c r="A282" s="25" t="s">
        <v>206</v>
      </c>
      <c r="B282" s="18" t="s">
        <v>95</v>
      </c>
      <c r="C282" s="15" t="s">
        <v>96</v>
      </c>
      <c r="D282" s="16" t="s">
        <v>143</v>
      </c>
      <c r="E282" s="14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144</v>
      </c>
      <c r="C283" s="9" t="s">
        <v>144</v>
      </c>
      <c r="D283" s="141" t="s">
        <v>198</v>
      </c>
      <c r="E283" s="14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1</v>
      </c>
    </row>
    <row r="284" spans="1:65">
      <c r="A284" s="30"/>
      <c r="B284" s="19"/>
      <c r="C284" s="9"/>
      <c r="D284" s="10" t="s">
        <v>86</v>
      </c>
      <c r="E284" s="14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2</v>
      </c>
    </row>
    <row r="285" spans="1:65">
      <c r="A285" s="30"/>
      <c r="B285" s="19"/>
      <c r="C285" s="9"/>
      <c r="D285" s="26"/>
      <c r="E285" s="14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2</v>
      </c>
    </row>
    <row r="286" spans="1:65">
      <c r="A286" s="30"/>
      <c r="B286" s="18">
        <v>1</v>
      </c>
      <c r="C286" s="14">
        <v>1</v>
      </c>
      <c r="D286" s="22">
        <v>1.1579999999999999</v>
      </c>
      <c r="E286" s="14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1</v>
      </c>
    </row>
    <row r="287" spans="1:65">
      <c r="A287" s="30"/>
      <c r="B287" s="19">
        <v>1</v>
      </c>
      <c r="C287" s="9">
        <v>2</v>
      </c>
      <c r="D287" s="11">
        <v>1.1559999999999999</v>
      </c>
      <c r="E287" s="14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8">
        <v>5</v>
      </c>
    </row>
    <row r="288" spans="1:65">
      <c r="A288" s="30"/>
      <c r="B288" s="20" t="s">
        <v>192</v>
      </c>
      <c r="C288" s="12"/>
      <c r="D288" s="23">
        <v>1.157</v>
      </c>
      <c r="E288" s="14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8">
        <v>16</v>
      </c>
    </row>
    <row r="289" spans="1:65">
      <c r="A289" s="30"/>
      <c r="B289" s="3" t="s">
        <v>193</v>
      </c>
      <c r="C289" s="29"/>
      <c r="D289" s="11">
        <v>1.157</v>
      </c>
      <c r="E289" s="14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8">
        <v>1.157</v>
      </c>
    </row>
    <row r="290" spans="1:65">
      <c r="A290" s="30"/>
      <c r="B290" s="3" t="s">
        <v>194</v>
      </c>
      <c r="C290" s="29"/>
      <c r="D290" s="24">
        <v>1.4142135623730963E-3</v>
      </c>
      <c r="E290" s="14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11</v>
      </c>
    </row>
    <row r="291" spans="1:65">
      <c r="A291" s="30"/>
      <c r="B291" s="3" t="s">
        <v>74</v>
      </c>
      <c r="C291" s="29"/>
      <c r="D291" s="13">
        <v>1.2223107712818464E-3</v>
      </c>
      <c r="E291" s="14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0"/>
    </row>
    <row r="292" spans="1:65">
      <c r="A292" s="30"/>
      <c r="B292" s="3" t="s">
        <v>195</v>
      </c>
      <c r="C292" s="29"/>
      <c r="D292" s="13">
        <v>0</v>
      </c>
      <c r="E292" s="14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0"/>
    </row>
    <row r="293" spans="1:65">
      <c r="A293" s="30"/>
      <c r="B293" s="45" t="s">
        <v>196</v>
      </c>
      <c r="C293" s="46"/>
      <c r="D293" s="44" t="s">
        <v>197</v>
      </c>
      <c r="E293" s="14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0"/>
    </row>
    <row r="294" spans="1:65">
      <c r="B294" s="31"/>
      <c r="C294" s="20"/>
      <c r="D294" s="20"/>
      <c r="BM294" s="50"/>
    </row>
    <row r="295" spans="1:65" ht="19.5">
      <c r="B295" s="8" t="s">
        <v>298</v>
      </c>
      <c r="BM295" s="28" t="s">
        <v>209</v>
      </c>
    </row>
    <row r="296" spans="1:65" ht="19.5">
      <c r="A296" s="25" t="s">
        <v>207</v>
      </c>
      <c r="B296" s="18" t="s">
        <v>95</v>
      </c>
      <c r="C296" s="15" t="s">
        <v>96</v>
      </c>
      <c r="D296" s="16" t="s">
        <v>143</v>
      </c>
      <c r="E296" s="14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144</v>
      </c>
      <c r="C297" s="9" t="s">
        <v>144</v>
      </c>
      <c r="D297" s="141" t="s">
        <v>198</v>
      </c>
      <c r="E297" s="14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86</v>
      </c>
      <c r="E298" s="14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0</v>
      </c>
    </row>
    <row r="299" spans="1:65">
      <c r="A299" s="30"/>
      <c r="B299" s="19"/>
      <c r="C299" s="9"/>
      <c r="D299" s="26"/>
      <c r="E299" s="14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0</v>
      </c>
    </row>
    <row r="300" spans="1:65">
      <c r="A300" s="30"/>
      <c r="B300" s="18">
        <v>1</v>
      </c>
      <c r="C300" s="14">
        <v>1</v>
      </c>
      <c r="D300" s="195">
        <v>240</v>
      </c>
      <c r="E300" s="196"/>
      <c r="F300" s="197"/>
      <c r="G300" s="197"/>
      <c r="H300" s="197"/>
      <c r="I300" s="197"/>
      <c r="J300" s="197"/>
      <c r="K300" s="197"/>
      <c r="L300" s="197"/>
      <c r="M300" s="197"/>
      <c r="N300" s="197"/>
      <c r="O300" s="197"/>
      <c r="P300" s="197"/>
      <c r="Q300" s="197"/>
      <c r="R300" s="197"/>
      <c r="S300" s="197"/>
      <c r="T300" s="197"/>
      <c r="U300" s="197"/>
      <c r="V300" s="197"/>
      <c r="W300" s="197"/>
      <c r="X300" s="197"/>
      <c r="Y300" s="197"/>
      <c r="Z300" s="197"/>
      <c r="AA300" s="197"/>
      <c r="AB300" s="197"/>
      <c r="AC300" s="197"/>
      <c r="AD300" s="197"/>
      <c r="AE300" s="197"/>
      <c r="AF300" s="197"/>
      <c r="AG300" s="197"/>
      <c r="AH300" s="197"/>
      <c r="AI300" s="197"/>
      <c r="AJ300" s="197"/>
      <c r="AK300" s="197"/>
      <c r="AL300" s="197"/>
      <c r="AM300" s="197"/>
      <c r="AN300" s="197"/>
      <c r="AO300" s="197"/>
      <c r="AP300" s="197"/>
      <c r="AQ300" s="197"/>
      <c r="AR300" s="197"/>
      <c r="AS300" s="197"/>
      <c r="AT300" s="197"/>
      <c r="AU300" s="197"/>
      <c r="AV300" s="197"/>
      <c r="AW300" s="197"/>
      <c r="AX300" s="197"/>
      <c r="AY300" s="197"/>
      <c r="AZ300" s="197"/>
      <c r="BA300" s="197"/>
      <c r="BB300" s="197"/>
      <c r="BC300" s="197"/>
      <c r="BD300" s="197"/>
      <c r="BE300" s="197"/>
      <c r="BF300" s="197"/>
      <c r="BG300" s="197"/>
      <c r="BH300" s="197"/>
      <c r="BI300" s="197"/>
      <c r="BJ300" s="197"/>
      <c r="BK300" s="197"/>
      <c r="BL300" s="197"/>
      <c r="BM300" s="198">
        <v>1</v>
      </c>
    </row>
    <row r="301" spans="1:65">
      <c r="A301" s="30"/>
      <c r="B301" s="19">
        <v>1</v>
      </c>
      <c r="C301" s="9">
        <v>2</v>
      </c>
      <c r="D301" s="199">
        <v>230</v>
      </c>
      <c r="E301" s="196"/>
      <c r="F301" s="197"/>
      <c r="G301" s="197"/>
      <c r="H301" s="197"/>
      <c r="I301" s="197"/>
      <c r="J301" s="197"/>
      <c r="K301" s="197"/>
      <c r="L301" s="197"/>
      <c r="M301" s="197"/>
      <c r="N301" s="197"/>
      <c r="O301" s="197"/>
      <c r="P301" s="197"/>
      <c r="Q301" s="197"/>
      <c r="R301" s="197"/>
      <c r="S301" s="197"/>
      <c r="T301" s="197"/>
      <c r="U301" s="197"/>
      <c r="V301" s="197"/>
      <c r="W301" s="197"/>
      <c r="X301" s="197"/>
      <c r="Y301" s="197"/>
      <c r="Z301" s="197"/>
      <c r="AA301" s="197"/>
      <c r="AB301" s="197"/>
      <c r="AC301" s="197"/>
      <c r="AD301" s="197"/>
      <c r="AE301" s="197"/>
      <c r="AF301" s="197"/>
      <c r="AG301" s="197"/>
      <c r="AH301" s="197"/>
      <c r="AI301" s="197"/>
      <c r="AJ301" s="197"/>
      <c r="AK301" s="197"/>
      <c r="AL301" s="197"/>
      <c r="AM301" s="197"/>
      <c r="AN301" s="197"/>
      <c r="AO301" s="197"/>
      <c r="AP301" s="197"/>
      <c r="AQ301" s="197"/>
      <c r="AR301" s="197"/>
      <c r="AS301" s="197"/>
      <c r="AT301" s="197"/>
      <c r="AU301" s="197"/>
      <c r="AV301" s="197"/>
      <c r="AW301" s="197"/>
      <c r="AX301" s="197"/>
      <c r="AY301" s="197"/>
      <c r="AZ301" s="197"/>
      <c r="BA301" s="197"/>
      <c r="BB301" s="197"/>
      <c r="BC301" s="197"/>
      <c r="BD301" s="197"/>
      <c r="BE301" s="197"/>
      <c r="BF301" s="197"/>
      <c r="BG301" s="197"/>
      <c r="BH301" s="197"/>
      <c r="BI301" s="197"/>
      <c r="BJ301" s="197"/>
      <c r="BK301" s="197"/>
      <c r="BL301" s="197"/>
      <c r="BM301" s="198">
        <v>6</v>
      </c>
    </row>
    <row r="302" spans="1:65">
      <c r="A302" s="30"/>
      <c r="B302" s="20" t="s">
        <v>192</v>
      </c>
      <c r="C302" s="12"/>
      <c r="D302" s="200">
        <v>235</v>
      </c>
      <c r="E302" s="196"/>
      <c r="F302" s="197"/>
      <c r="G302" s="197"/>
      <c r="H302" s="197"/>
      <c r="I302" s="197"/>
      <c r="J302" s="197"/>
      <c r="K302" s="197"/>
      <c r="L302" s="197"/>
      <c r="M302" s="197"/>
      <c r="N302" s="197"/>
      <c r="O302" s="197"/>
      <c r="P302" s="197"/>
      <c r="Q302" s="197"/>
      <c r="R302" s="197"/>
      <c r="S302" s="197"/>
      <c r="T302" s="197"/>
      <c r="U302" s="197"/>
      <c r="V302" s="197"/>
      <c r="W302" s="197"/>
      <c r="X302" s="197"/>
      <c r="Y302" s="197"/>
      <c r="Z302" s="197"/>
      <c r="AA302" s="197"/>
      <c r="AB302" s="197"/>
      <c r="AC302" s="197"/>
      <c r="AD302" s="197"/>
      <c r="AE302" s="197"/>
      <c r="AF302" s="197"/>
      <c r="AG302" s="197"/>
      <c r="AH302" s="197"/>
      <c r="AI302" s="197"/>
      <c r="AJ302" s="197"/>
      <c r="AK302" s="197"/>
      <c r="AL302" s="197"/>
      <c r="AM302" s="197"/>
      <c r="AN302" s="197"/>
      <c r="AO302" s="197"/>
      <c r="AP302" s="197"/>
      <c r="AQ302" s="197"/>
      <c r="AR302" s="197"/>
      <c r="AS302" s="197"/>
      <c r="AT302" s="197"/>
      <c r="AU302" s="197"/>
      <c r="AV302" s="197"/>
      <c r="AW302" s="197"/>
      <c r="AX302" s="197"/>
      <c r="AY302" s="197"/>
      <c r="AZ302" s="197"/>
      <c r="BA302" s="197"/>
      <c r="BB302" s="197"/>
      <c r="BC302" s="197"/>
      <c r="BD302" s="197"/>
      <c r="BE302" s="197"/>
      <c r="BF302" s="197"/>
      <c r="BG302" s="197"/>
      <c r="BH302" s="197"/>
      <c r="BI302" s="197"/>
      <c r="BJ302" s="197"/>
      <c r="BK302" s="197"/>
      <c r="BL302" s="197"/>
      <c r="BM302" s="198">
        <v>16</v>
      </c>
    </row>
    <row r="303" spans="1:65">
      <c r="A303" s="30"/>
      <c r="B303" s="3" t="s">
        <v>193</v>
      </c>
      <c r="C303" s="29"/>
      <c r="D303" s="199">
        <v>235</v>
      </c>
      <c r="E303" s="196"/>
      <c r="F303" s="197"/>
      <c r="G303" s="197"/>
      <c r="H303" s="197"/>
      <c r="I303" s="197"/>
      <c r="J303" s="197"/>
      <c r="K303" s="197"/>
      <c r="L303" s="197"/>
      <c r="M303" s="197"/>
      <c r="N303" s="197"/>
      <c r="O303" s="197"/>
      <c r="P303" s="197"/>
      <c r="Q303" s="197"/>
      <c r="R303" s="197"/>
      <c r="S303" s="197"/>
      <c r="T303" s="197"/>
      <c r="U303" s="197"/>
      <c r="V303" s="197"/>
      <c r="W303" s="197"/>
      <c r="X303" s="197"/>
      <c r="Y303" s="197"/>
      <c r="Z303" s="197"/>
      <c r="AA303" s="197"/>
      <c r="AB303" s="197"/>
      <c r="AC303" s="197"/>
      <c r="AD303" s="197"/>
      <c r="AE303" s="197"/>
      <c r="AF303" s="197"/>
      <c r="AG303" s="197"/>
      <c r="AH303" s="197"/>
      <c r="AI303" s="197"/>
      <c r="AJ303" s="197"/>
      <c r="AK303" s="197"/>
      <c r="AL303" s="197"/>
      <c r="AM303" s="197"/>
      <c r="AN303" s="197"/>
      <c r="AO303" s="197"/>
      <c r="AP303" s="197"/>
      <c r="AQ303" s="197"/>
      <c r="AR303" s="197"/>
      <c r="AS303" s="197"/>
      <c r="AT303" s="197"/>
      <c r="AU303" s="197"/>
      <c r="AV303" s="197"/>
      <c r="AW303" s="197"/>
      <c r="AX303" s="197"/>
      <c r="AY303" s="197"/>
      <c r="AZ303" s="197"/>
      <c r="BA303" s="197"/>
      <c r="BB303" s="197"/>
      <c r="BC303" s="197"/>
      <c r="BD303" s="197"/>
      <c r="BE303" s="197"/>
      <c r="BF303" s="197"/>
      <c r="BG303" s="197"/>
      <c r="BH303" s="197"/>
      <c r="BI303" s="197"/>
      <c r="BJ303" s="197"/>
      <c r="BK303" s="197"/>
      <c r="BL303" s="197"/>
      <c r="BM303" s="198">
        <v>235</v>
      </c>
    </row>
    <row r="304" spans="1:65">
      <c r="A304" s="30"/>
      <c r="B304" s="3" t="s">
        <v>194</v>
      </c>
      <c r="C304" s="29"/>
      <c r="D304" s="199">
        <v>7.0710678118654755</v>
      </c>
      <c r="E304" s="196"/>
      <c r="F304" s="197"/>
      <c r="G304" s="197"/>
      <c r="H304" s="197"/>
      <c r="I304" s="197"/>
      <c r="J304" s="197"/>
      <c r="K304" s="197"/>
      <c r="L304" s="197"/>
      <c r="M304" s="197"/>
      <c r="N304" s="197"/>
      <c r="O304" s="197"/>
      <c r="P304" s="197"/>
      <c r="Q304" s="197"/>
      <c r="R304" s="197"/>
      <c r="S304" s="197"/>
      <c r="T304" s="197"/>
      <c r="U304" s="197"/>
      <c r="V304" s="197"/>
      <c r="W304" s="197"/>
      <c r="X304" s="197"/>
      <c r="Y304" s="197"/>
      <c r="Z304" s="197"/>
      <c r="AA304" s="197"/>
      <c r="AB304" s="197"/>
      <c r="AC304" s="197"/>
      <c r="AD304" s="197"/>
      <c r="AE304" s="197"/>
      <c r="AF304" s="197"/>
      <c r="AG304" s="197"/>
      <c r="AH304" s="197"/>
      <c r="AI304" s="197"/>
      <c r="AJ304" s="197"/>
      <c r="AK304" s="197"/>
      <c r="AL304" s="197"/>
      <c r="AM304" s="197"/>
      <c r="AN304" s="197"/>
      <c r="AO304" s="197"/>
      <c r="AP304" s="197"/>
      <c r="AQ304" s="197"/>
      <c r="AR304" s="197"/>
      <c r="AS304" s="197"/>
      <c r="AT304" s="197"/>
      <c r="AU304" s="197"/>
      <c r="AV304" s="197"/>
      <c r="AW304" s="197"/>
      <c r="AX304" s="197"/>
      <c r="AY304" s="197"/>
      <c r="AZ304" s="197"/>
      <c r="BA304" s="197"/>
      <c r="BB304" s="197"/>
      <c r="BC304" s="197"/>
      <c r="BD304" s="197"/>
      <c r="BE304" s="197"/>
      <c r="BF304" s="197"/>
      <c r="BG304" s="197"/>
      <c r="BH304" s="197"/>
      <c r="BI304" s="197"/>
      <c r="BJ304" s="197"/>
      <c r="BK304" s="197"/>
      <c r="BL304" s="197"/>
      <c r="BM304" s="198">
        <v>12</v>
      </c>
    </row>
    <row r="305" spans="1:65">
      <c r="A305" s="30"/>
      <c r="B305" s="3" t="s">
        <v>74</v>
      </c>
      <c r="C305" s="29"/>
      <c r="D305" s="13">
        <v>3.0089650263257342E-2</v>
      </c>
      <c r="E305" s="14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0"/>
    </row>
    <row r="306" spans="1:65">
      <c r="A306" s="30"/>
      <c r="B306" s="3" t="s">
        <v>195</v>
      </c>
      <c r="C306" s="29"/>
      <c r="D306" s="13">
        <v>0</v>
      </c>
      <c r="E306" s="14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0"/>
    </row>
    <row r="307" spans="1:65">
      <c r="A307" s="30"/>
      <c r="B307" s="45" t="s">
        <v>196</v>
      </c>
      <c r="C307" s="46"/>
      <c r="D307" s="44" t="s">
        <v>197</v>
      </c>
      <c r="E307" s="14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0"/>
    </row>
    <row r="308" spans="1:65">
      <c r="B308" s="31"/>
      <c r="C308" s="20"/>
      <c r="D308" s="20"/>
      <c r="BM308" s="50"/>
    </row>
    <row r="309" spans="1:65" ht="15">
      <c r="B309" s="8" t="s">
        <v>299</v>
      </c>
      <c r="BM309" s="28" t="s">
        <v>209</v>
      </c>
    </row>
    <row r="310" spans="1:65" ht="15">
      <c r="A310" s="25" t="s">
        <v>43</v>
      </c>
      <c r="B310" s="18" t="s">
        <v>95</v>
      </c>
      <c r="C310" s="15" t="s">
        <v>96</v>
      </c>
      <c r="D310" s="16" t="s">
        <v>143</v>
      </c>
      <c r="E310" s="14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144</v>
      </c>
      <c r="C311" s="9" t="s">
        <v>144</v>
      </c>
      <c r="D311" s="141" t="s">
        <v>198</v>
      </c>
      <c r="E311" s="14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3</v>
      </c>
    </row>
    <row r="312" spans="1:65">
      <c r="A312" s="30"/>
      <c r="B312" s="19"/>
      <c r="C312" s="9"/>
      <c r="D312" s="10" t="s">
        <v>86</v>
      </c>
      <c r="E312" s="14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0</v>
      </c>
    </row>
    <row r="313" spans="1:65">
      <c r="A313" s="30"/>
      <c r="B313" s="19"/>
      <c r="C313" s="9"/>
      <c r="D313" s="26"/>
      <c r="E313" s="14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0</v>
      </c>
    </row>
    <row r="314" spans="1:65">
      <c r="A314" s="30"/>
      <c r="B314" s="18">
        <v>1</v>
      </c>
      <c r="C314" s="14">
        <v>1</v>
      </c>
      <c r="D314" s="195">
        <v>100</v>
      </c>
      <c r="E314" s="196"/>
      <c r="F314" s="197"/>
      <c r="G314" s="197"/>
      <c r="H314" s="197"/>
      <c r="I314" s="197"/>
      <c r="J314" s="197"/>
      <c r="K314" s="197"/>
      <c r="L314" s="197"/>
      <c r="M314" s="197"/>
      <c r="N314" s="197"/>
      <c r="O314" s="197"/>
      <c r="P314" s="197"/>
      <c r="Q314" s="197"/>
      <c r="R314" s="197"/>
      <c r="S314" s="197"/>
      <c r="T314" s="197"/>
      <c r="U314" s="197"/>
      <c r="V314" s="197"/>
      <c r="W314" s="197"/>
      <c r="X314" s="197"/>
      <c r="Y314" s="197"/>
      <c r="Z314" s="197"/>
      <c r="AA314" s="197"/>
      <c r="AB314" s="197"/>
      <c r="AC314" s="197"/>
      <c r="AD314" s="197"/>
      <c r="AE314" s="197"/>
      <c r="AF314" s="197"/>
      <c r="AG314" s="197"/>
      <c r="AH314" s="197"/>
      <c r="AI314" s="197"/>
      <c r="AJ314" s="197"/>
      <c r="AK314" s="197"/>
      <c r="AL314" s="197"/>
      <c r="AM314" s="197"/>
      <c r="AN314" s="197"/>
      <c r="AO314" s="197"/>
      <c r="AP314" s="197"/>
      <c r="AQ314" s="197"/>
      <c r="AR314" s="197"/>
      <c r="AS314" s="197"/>
      <c r="AT314" s="197"/>
      <c r="AU314" s="197"/>
      <c r="AV314" s="197"/>
      <c r="AW314" s="197"/>
      <c r="AX314" s="197"/>
      <c r="AY314" s="197"/>
      <c r="AZ314" s="197"/>
      <c r="BA314" s="197"/>
      <c r="BB314" s="197"/>
      <c r="BC314" s="197"/>
      <c r="BD314" s="197"/>
      <c r="BE314" s="197"/>
      <c r="BF314" s="197"/>
      <c r="BG314" s="197"/>
      <c r="BH314" s="197"/>
      <c r="BI314" s="197"/>
      <c r="BJ314" s="197"/>
      <c r="BK314" s="197"/>
      <c r="BL314" s="197"/>
      <c r="BM314" s="198">
        <v>1</v>
      </c>
    </row>
    <row r="315" spans="1:65">
      <c r="A315" s="30"/>
      <c r="B315" s="19">
        <v>1</v>
      </c>
      <c r="C315" s="9">
        <v>2</v>
      </c>
      <c r="D315" s="199">
        <v>100</v>
      </c>
      <c r="E315" s="196"/>
      <c r="F315" s="197"/>
      <c r="G315" s="197"/>
      <c r="H315" s="197"/>
      <c r="I315" s="197"/>
      <c r="J315" s="197"/>
      <c r="K315" s="197"/>
      <c r="L315" s="197"/>
      <c r="M315" s="197"/>
      <c r="N315" s="197"/>
      <c r="O315" s="197"/>
      <c r="P315" s="197"/>
      <c r="Q315" s="197"/>
      <c r="R315" s="197"/>
      <c r="S315" s="197"/>
      <c r="T315" s="197"/>
      <c r="U315" s="197"/>
      <c r="V315" s="197"/>
      <c r="W315" s="197"/>
      <c r="X315" s="197"/>
      <c r="Y315" s="197"/>
      <c r="Z315" s="197"/>
      <c r="AA315" s="197"/>
      <c r="AB315" s="197"/>
      <c r="AC315" s="197"/>
      <c r="AD315" s="197"/>
      <c r="AE315" s="197"/>
      <c r="AF315" s="197"/>
      <c r="AG315" s="197"/>
      <c r="AH315" s="197"/>
      <c r="AI315" s="197"/>
      <c r="AJ315" s="197"/>
      <c r="AK315" s="197"/>
      <c r="AL315" s="197"/>
      <c r="AM315" s="197"/>
      <c r="AN315" s="197"/>
      <c r="AO315" s="197"/>
      <c r="AP315" s="197"/>
      <c r="AQ315" s="197"/>
      <c r="AR315" s="197"/>
      <c r="AS315" s="197"/>
      <c r="AT315" s="197"/>
      <c r="AU315" s="197"/>
      <c r="AV315" s="197"/>
      <c r="AW315" s="197"/>
      <c r="AX315" s="197"/>
      <c r="AY315" s="197"/>
      <c r="AZ315" s="197"/>
      <c r="BA315" s="197"/>
      <c r="BB315" s="197"/>
      <c r="BC315" s="197"/>
      <c r="BD315" s="197"/>
      <c r="BE315" s="197"/>
      <c r="BF315" s="197"/>
      <c r="BG315" s="197"/>
      <c r="BH315" s="197"/>
      <c r="BI315" s="197"/>
      <c r="BJ315" s="197"/>
      <c r="BK315" s="197"/>
      <c r="BL315" s="197"/>
      <c r="BM315" s="198">
        <v>7</v>
      </c>
    </row>
    <row r="316" spans="1:65">
      <c r="A316" s="30"/>
      <c r="B316" s="20" t="s">
        <v>192</v>
      </c>
      <c r="C316" s="12"/>
      <c r="D316" s="200">
        <v>100</v>
      </c>
      <c r="E316" s="196"/>
      <c r="F316" s="197"/>
      <c r="G316" s="197"/>
      <c r="H316" s="197"/>
      <c r="I316" s="197"/>
      <c r="J316" s="197"/>
      <c r="K316" s="197"/>
      <c r="L316" s="197"/>
      <c r="M316" s="197"/>
      <c r="N316" s="197"/>
      <c r="O316" s="197"/>
      <c r="P316" s="197"/>
      <c r="Q316" s="197"/>
      <c r="R316" s="197"/>
      <c r="S316" s="197"/>
      <c r="T316" s="197"/>
      <c r="U316" s="197"/>
      <c r="V316" s="197"/>
      <c r="W316" s="197"/>
      <c r="X316" s="197"/>
      <c r="Y316" s="197"/>
      <c r="Z316" s="197"/>
      <c r="AA316" s="197"/>
      <c r="AB316" s="197"/>
      <c r="AC316" s="197"/>
      <c r="AD316" s="197"/>
      <c r="AE316" s="197"/>
      <c r="AF316" s="197"/>
      <c r="AG316" s="197"/>
      <c r="AH316" s="197"/>
      <c r="AI316" s="197"/>
      <c r="AJ316" s="197"/>
      <c r="AK316" s="197"/>
      <c r="AL316" s="197"/>
      <c r="AM316" s="197"/>
      <c r="AN316" s="197"/>
      <c r="AO316" s="197"/>
      <c r="AP316" s="197"/>
      <c r="AQ316" s="197"/>
      <c r="AR316" s="197"/>
      <c r="AS316" s="197"/>
      <c r="AT316" s="197"/>
      <c r="AU316" s="197"/>
      <c r="AV316" s="197"/>
      <c r="AW316" s="197"/>
      <c r="AX316" s="197"/>
      <c r="AY316" s="197"/>
      <c r="AZ316" s="197"/>
      <c r="BA316" s="197"/>
      <c r="BB316" s="197"/>
      <c r="BC316" s="197"/>
      <c r="BD316" s="197"/>
      <c r="BE316" s="197"/>
      <c r="BF316" s="197"/>
      <c r="BG316" s="197"/>
      <c r="BH316" s="197"/>
      <c r="BI316" s="197"/>
      <c r="BJ316" s="197"/>
      <c r="BK316" s="197"/>
      <c r="BL316" s="197"/>
      <c r="BM316" s="198">
        <v>16</v>
      </c>
    </row>
    <row r="317" spans="1:65">
      <c r="A317" s="30"/>
      <c r="B317" s="3" t="s">
        <v>193</v>
      </c>
      <c r="C317" s="29"/>
      <c r="D317" s="199">
        <v>100</v>
      </c>
      <c r="E317" s="196"/>
      <c r="F317" s="197"/>
      <c r="G317" s="197"/>
      <c r="H317" s="197"/>
      <c r="I317" s="197"/>
      <c r="J317" s="197"/>
      <c r="K317" s="197"/>
      <c r="L317" s="197"/>
      <c r="M317" s="197"/>
      <c r="N317" s="197"/>
      <c r="O317" s="197"/>
      <c r="P317" s="197"/>
      <c r="Q317" s="197"/>
      <c r="R317" s="197"/>
      <c r="S317" s="197"/>
      <c r="T317" s="197"/>
      <c r="U317" s="197"/>
      <c r="V317" s="197"/>
      <c r="W317" s="197"/>
      <c r="X317" s="197"/>
      <c r="Y317" s="197"/>
      <c r="Z317" s="197"/>
      <c r="AA317" s="197"/>
      <c r="AB317" s="197"/>
      <c r="AC317" s="197"/>
      <c r="AD317" s="197"/>
      <c r="AE317" s="197"/>
      <c r="AF317" s="197"/>
      <c r="AG317" s="197"/>
      <c r="AH317" s="197"/>
      <c r="AI317" s="197"/>
      <c r="AJ317" s="197"/>
      <c r="AK317" s="197"/>
      <c r="AL317" s="197"/>
      <c r="AM317" s="197"/>
      <c r="AN317" s="197"/>
      <c r="AO317" s="197"/>
      <c r="AP317" s="197"/>
      <c r="AQ317" s="197"/>
      <c r="AR317" s="197"/>
      <c r="AS317" s="197"/>
      <c r="AT317" s="197"/>
      <c r="AU317" s="197"/>
      <c r="AV317" s="197"/>
      <c r="AW317" s="197"/>
      <c r="AX317" s="197"/>
      <c r="AY317" s="197"/>
      <c r="AZ317" s="197"/>
      <c r="BA317" s="197"/>
      <c r="BB317" s="197"/>
      <c r="BC317" s="197"/>
      <c r="BD317" s="197"/>
      <c r="BE317" s="197"/>
      <c r="BF317" s="197"/>
      <c r="BG317" s="197"/>
      <c r="BH317" s="197"/>
      <c r="BI317" s="197"/>
      <c r="BJ317" s="197"/>
      <c r="BK317" s="197"/>
      <c r="BL317" s="197"/>
      <c r="BM317" s="198">
        <v>100</v>
      </c>
    </row>
    <row r="318" spans="1:65">
      <c r="A318" s="30"/>
      <c r="B318" s="3" t="s">
        <v>194</v>
      </c>
      <c r="C318" s="29"/>
      <c r="D318" s="199">
        <v>0</v>
      </c>
      <c r="E318" s="196"/>
      <c r="F318" s="197"/>
      <c r="G318" s="197"/>
      <c r="H318" s="197"/>
      <c r="I318" s="197"/>
      <c r="J318" s="197"/>
      <c r="K318" s="197"/>
      <c r="L318" s="197"/>
      <c r="M318" s="197"/>
      <c r="N318" s="197"/>
      <c r="O318" s="197"/>
      <c r="P318" s="197"/>
      <c r="Q318" s="197"/>
      <c r="R318" s="197"/>
      <c r="S318" s="197"/>
      <c r="T318" s="197"/>
      <c r="U318" s="197"/>
      <c r="V318" s="197"/>
      <c r="W318" s="197"/>
      <c r="X318" s="197"/>
      <c r="Y318" s="197"/>
      <c r="Z318" s="197"/>
      <c r="AA318" s="197"/>
      <c r="AB318" s="197"/>
      <c r="AC318" s="197"/>
      <c r="AD318" s="197"/>
      <c r="AE318" s="197"/>
      <c r="AF318" s="197"/>
      <c r="AG318" s="197"/>
      <c r="AH318" s="197"/>
      <c r="AI318" s="197"/>
      <c r="AJ318" s="197"/>
      <c r="AK318" s="197"/>
      <c r="AL318" s="197"/>
      <c r="AM318" s="197"/>
      <c r="AN318" s="197"/>
      <c r="AO318" s="197"/>
      <c r="AP318" s="197"/>
      <c r="AQ318" s="197"/>
      <c r="AR318" s="197"/>
      <c r="AS318" s="197"/>
      <c r="AT318" s="197"/>
      <c r="AU318" s="197"/>
      <c r="AV318" s="197"/>
      <c r="AW318" s="197"/>
      <c r="AX318" s="197"/>
      <c r="AY318" s="197"/>
      <c r="AZ318" s="197"/>
      <c r="BA318" s="197"/>
      <c r="BB318" s="197"/>
      <c r="BC318" s="197"/>
      <c r="BD318" s="197"/>
      <c r="BE318" s="197"/>
      <c r="BF318" s="197"/>
      <c r="BG318" s="197"/>
      <c r="BH318" s="197"/>
      <c r="BI318" s="197"/>
      <c r="BJ318" s="197"/>
      <c r="BK318" s="197"/>
      <c r="BL318" s="197"/>
      <c r="BM318" s="198">
        <v>13</v>
      </c>
    </row>
    <row r="319" spans="1:65">
      <c r="A319" s="30"/>
      <c r="B319" s="3" t="s">
        <v>74</v>
      </c>
      <c r="C319" s="29"/>
      <c r="D319" s="13">
        <v>0</v>
      </c>
      <c r="E319" s="14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0"/>
    </row>
    <row r="320" spans="1:65">
      <c r="A320" s="30"/>
      <c r="B320" s="3" t="s">
        <v>195</v>
      </c>
      <c r="C320" s="29"/>
      <c r="D320" s="13">
        <v>0</v>
      </c>
      <c r="E320" s="14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0"/>
    </row>
    <row r="321" spans="1:65">
      <c r="A321" s="30"/>
      <c r="B321" s="45" t="s">
        <v>196</v>
      </c>
      <c r="C321" s="46"/>
      <c r="D321" s="44" t="s">
        <v>197</v>
      </c>
      <c r="E321" s="14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0"/>
    </row>
    <row r="322" spans="1:65">
      <c r="B322" s="31"/>
      <c r="C322" s="20"/>
      <c r="D322" s="20"/>
      <c r="BM322" s="50"/>
    </row>
    <row r="323" spans="1:65" ht="19.5">
      <c r="B323" s="8" t="s">
        <v>300</v>
      </c>
      <c r="BM323" s="28" t="s">
        <v>209</v>
      </c>
    </row>
    <row r="324" spans="1:65" ht="19.5">
      <c r="A324" s="25" t="s">
        <v>208</v>
      </c>
      <c r="B324" s="18" t="s">
        <v>95</v>
      </c>
      <c r="C324" s="15" t="s">
        <v>96</v>
      </c>
      <c r="D324" s="16" t="s">
        <v>143</v>
      </c>
      <c r="E324" s="14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144</v>
      </c>
      <c r="C325" s="9" t="s">
        <v>144</v>
      </c>
      <c r="D325" s="141" t="s">
        <v>198</v>
      </c>
      <c r="E325" s="14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86</v>
      </c>
      <c r="E326" s="14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0</v>
      </c>
    </row>
    <row r="327" spans="1:65">
      <c r="A327" s="30"/>
      <c r="B327" s="19"/>
      <c r="C327" s="9"/>
      <c r="D327" s="26"/>
      <c r="E327" s="14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0</v>
      </c>
    </row>
    <row r="328" spans="1:65">
      <c r="A328" s="30"/>
      <c r="B328" s="18">
        <v>1</v>
      </c>
      <c r="C328" s="14">
        <v>1</v>
      </c>
      <c r="D328" s="195">
        <v>320</v>
      </c>
      <c r="E328" s="196"/>
      <c r="F328" s="197"/>
      <c r="G328" s="197"/>
      <c r="H328" s="197"/>
      <c r="I328" s="197"/>
      <c r="J328" s="197"/>
      <c r="K328" s="197"/>
      <c r="L328" s="197"/>
      <c r="M328" s="197"/>
      <c r="N328" s="197"/>
      <c r="O328" s="197"/>
      <c r="P328" s="197"/>
      <c r="Q328" s="197"/>
      <c r="R328" s="197"/>
      <c r="S328" s="197"/>
      <c r="T328" s="197"/>
      <c r="U328" s="197"/>
      <c r="V328" s="197"/>
      <c r="W328" s="197"/>
      <c r="X328" s="197"/>
      <c r="Y328" s="197"/>
      <c r="Z328" s="197"/>
      <c r="AA328" s="197"/>
      <c r="AB328" s="197"/>
      <c r="AC328" s="197"/>
      <c r="AD328" s="197"/>
      <c r="AE328" s="197"/>
      <c r="AF328" s="197"/>
      <c r="AG328" s="197"/>
      <c r="AH328" s="197"/>
      <c r="AI328" s="197"/>
      <c r="AJ328" s="197"/>
      <c r="AK328" s="197"/>
      <c r="AL328" s="197"/>
      <c r="AM328" s="197"/>
      <c r="AN328" s="197"/>
      <c r="AO328" s="197"/>
      <c r="AP328" s="197"/>
      <c r="AQ328" s="197"/>
      <c r="AR328" s="197"/>
      <c r="AS328" s="197"/>
      <c r="AT328" s="197"/>
      <c r="AU328" s="197"/>
      <c r="AV328" s="197"/>
      <c r="AW328" s="197"/>
      <c r="AX328" s="197"/>
      <c r="AY328" s="197"/>
      <c r="AZ328" s="197"/>
      <c r="BA328" s="197"/>
      <c r="BB328" s="197"/>
      <c r="BC328" s="197"/>
      <c r="BD328" s="197"/>
      <c r="BE328" s="197"/>
      <c r="BF328" s="197"/>
      <c r="BG328" s="197"/>
      <c r="BH328" s="197"/>
      <c r="BI328" s="197"/>
      <c r="BJ328" s="197"/>
      <c r="BK328" s="197"/>
      <c r="BL328" s="197"/>
      <c r="BM328" s="198">
        <v>1</v>
      </c>
    </row>
    <row r="329" spans="1:65">
      <c r="A329" s="30"/>
      <c r="B329" s="19">
        <v>1</v>
      </c>
      <c r="C329" s="9">
        <v>2</v>
      </c>
      <c r="D329" s="199">
        <v>310</v>
      </c>
      <c r="E329" s="196"/>
      <c r="F329" s="197"/>
      <c r="G329" s="197"/>
      <c r="H329" s="197"/>
      <c r="I329" s="197"/>
      <c r="J329" s="197"/>
      <c r="K329" s="197"/>
      <c r="L329" s="197"/>
      <c r="M329" s="197"/>
      <c r="N329" s="197"/>
      <c r="O329" s="197"/>
      <c r="P329" s="197"/>
      <c r="Q329" s="197"/>
      <c r="R329" s="197"/>
      <c r="S329" s="197"/>
      <c r="T329" s="197"/>
      <c r="U329" s="197"/>
      <c r="V329" s="197"/>
      <c r="W329" s="197"/>
      <c r="X329" s="197"/>
      <c r="Y329" s="197"/>
      <c r="Z329" s="197"/>
      <c r="AA329" s="197"/>
      <c r="AB329" s="197"/>
      <c r="AC329" s="197"/>
      <c r="AD329" s="197"/>
      <c r="AE329" s="197"/>
      <c r="AF329" s="197"/>
      <c r="AG329" s="197"/>
      <c r="AH329" s="197"/>
      <c r="AI329" s="197"/>
      <c r="AJ329" s="197"/>
      <c r="AK329" s="197"/>
      <c r="AL329" s="197"/>
      <c r="AM329" s="197"/>
      <c r="AN329" s="197"/>
      <c r="AO329" s="197"/>
      <c r="AP329" s="197"/>
      <c r="AQ329" s="197"/>
      <c r="AR329" s="197"/>
      <c r="AS329" s="197"/>
      <c r="AT329" s="197"/>
      <c r="AU329" s="197"/>
      <c r="AV329" s="197"/>
      <c r="AW329" s="197"/>
      <c r="AX329" s="197"/>
      <c r="AY329" s="197"/>
      <c r="AZ329" s="197"/>
      <c r="BA329" s="197"/>
      <c r="BB329" s="197"/>
      <c r="BC329" s="197"/>
      <c r="BD329" s="197"/>
      <c r="BE329" s="197"/>
      <c r="BF329" s="197"/>
      <c r="BG329" s="197"/>
      <c r="BH329" s="197"/>
      <c r="BI329" s="197"/>
      <c r="BJ329" s="197"/>
      <c r="BK329" s="197"/>
      <c r="BL329" s="197"/>
      <c r="BM329" s="198">
        <v>8</v>
      </c>
    </row>
    <row r="330" spans="1:65">
      <c r="A330" s="30"/>
      <c r="B330" s="20" t="s">
        <v>192</v>
      </c>
      <c r="C330" s="12"/>
      <c r="D330" s="200">
        <v>315</v>
      </c>
      <c r="E330" s="196"/>
      <c r="F330" s="197"/>
      <c r="G330" s="197"/>
      <c r="H330" s="197"/>
      <c r="I330" s="197"/>
      <c r="J330" s="197"/>
      <c r="K330" s="197"/>
      <c r="L330" s="197"/>
      <c r="M330" s="197"/>
      <c r="N330" s="197"/>
      <c r="O330" s="197"/>
      <c r="P330" s="197"/>
      <c r="Q330" s="197"/>
      <c r="R330" s="197"/>
      <c r="S330" s="197"/>
      <c r="T330" s="197"/>
      <c r="U330" s="197"/>
      <c r="V330" s="197"/>
      <c r="W330" s="197"/>
      <c r="X330" s="197"/>
      <c r="Y330" s="197"/>
      <c r="Z330" s="197"/>
      <c r="AA330" s="197"/>
      <c r="AB330" s="197"/>
      <c r="AC330" s="197"/>
      <c r="AD330" s="197"/>
      <c r="AE330" s="197"/>
      <c r="AF330" s="197"/>
      <c r="AG330" s="197"/>
      <c r="AH330" s="197"/>
      <c r="AI330" s="197"/>
      <c r="AJ330" s="197"/>
      <c r="AK330" s="197"/>
      <c r="AL330" s="197"/>
      <c r="AM330" s="197"/>
      <c r="AN330" s="197"/>
      <c r="AO330" s="197"/>
      <c r="AP330" s="197"/>
      <c r="AQ330" s="197"/>
      <c r="AR330" s="197"/>
      <c r="AS330" s="197"/>
      <c r="AT330" s="197"/>
      <c r="AU330" s="197"/>
      <c r="AV330" s="197"/>
      <c r="AW330" s="197"/>
      <c r="AX330" s="197"/>
      <c r="AY330" s="197"/>
      <c r="AZ330" s="197"/>
      <c r="BA330" s="197"/>
      <c r="BB330" s="197"/>
      <c r="BC330" s="197"/>
      <c r="BD330" s="197"/>
      <c r="BE330" s="197"/>
      <c r="BF330" s="197"/>
      <c r="BG330" s="197"/>
      <c r="BH330" s="197"/>
      <c r="BI330" s="197"/>
      <c r="BJ330" s="197"/>
      <c r="BK330" s="197"/>
      <c r="BL330" s="197"/>
      <c r="BM330" s="198">
        <v>16</v>
      </c>
    </row>
    <row r="331" spans="1:65">
      <c r="A331" s="30"/>
      <c r="B331" s="3" t="s">
        <v>193</v>
      </c>
      <c r="C331" s="29"/>
      <c r="D331" s="199">
        <v>315</v>
      </c>
      <c r="E331" s="196"/>
      <c r="F331" s="197"/>
      <c r="G331" s="197"/>
      <c r="H331" s="197"/>
      <c r="I331" s="197"/>
      <c r="J331" s="197"/>
      <c r="K331" s="197"/>
      <c r="L331" s="197"/>
      <c r="M331" s="197"/>
      <c r="N331" s="197"/>
      <c r="O331" s="197"/>
      <c r="P331" s="197"/>
      <c r="Q331" s="197"/>
      <c r="R331" s="197"/>
      <c r="S331" s="197"/>
      <c r="T331" s="197"/>
      <c r="U331" s="197"/>
      <c r="V331" s="197"/>
      <c r="W331" s="197"/>
      <c r="X331" s="197"/>
      <c r="Y331" s="197"/>
      <c r="Z331" s="197"/>
      <c r="AA331" s="197"/>
      <c r="AB331" s="197"/>
      <c r="AC331" s="197"/>
      <c r="AD331" s="197"/>
      <c r="AE331" s="197"/>
      <c r="AF331" s="197"/>
      <c r="AG331" s="197"/>
      <c r="AH331" s="197"/>
      <c r="AI331" s="197"/>
      <c r="AJ331" s="197"/>
      <c r="AK331" s="197"/>
      <c r="AL331" s="197"/>
      <c r="AM331" s="197"/>
      <c r="AN331" s="197"/>
      <c r="AO331" s="197"/>
      <c r="AP331" s="197"/>
      <c r="AQ331" s="197"/>
      <c r="AR331" s="197"/>
      <c r="AS331" s="197"/>
      <c r="AT331" s="197"/>
      <c r="AU331" s="197"/>
      <c r="AV331" s="197"/>
      <c r="AW331" s="197"/>
      <c r="AX331" s="197"/>
      <c r="AY331" s="197"/>
      <c r="AZ331" s="197"/>
      <c r="BA331" s="197"/>
      <c r="BB331" s="197"/>
      <c r="BC331" s="197"/>
      <c r="BD331" s="197"/>
      <c r="BE331" s="197"/>
      <c r="BF331" s="197"/>
      <c r="BG331" s="197"/>
      <c r="BH331" s="197"/>
      <c r="BI331" s="197"/>
      <c r="BJ331" s="197"/>
      <c r="BK331" s="197"/>
      <c r="BL331" s="197"/>
      <c r="BM331" s="198">
        <v>315</v>
      </c>
    </row>
    <row r="332" spans="1:65">
      <c r="A332" s="30"/>
      <c r="B332" s="3" t="s">
        <v>194</v>
      </c>
      <c r="C332" s="29"/>
      <c r="D332" s="199">
        <v>7.0710678118654755</v>
      </c>
      <c r="E332" s="196"/>
      <c r="F332" s="197"/>
      <c r="G332" s="197"/>
      <c r="H332" s="197"/>
      <c r="I332" s="197"/>
      <c r="J332" s="197"/>
      <c r="K332" s="197"/>
      <c r="L332" s="197"/>
      <c r="M332" s="197"/>
      <c r="N332" s="197"/>
      <c r="O332" s="197"/>
      <c r="P332" s="197"/>
      <c r="Q332" s="197"/>
      <c r="R332" s="197"/>
      <c r="S332" s="197"/>
      <c r="T332" s="197"/>
      <c r="U332" s="197"/>
      <c r="V332" s="197"/>
      <c r="W332" s="197"/>
      <c r="X332" s="197"/>
      <c r="Y332" s="197"/>
      <c r="Z332" s="197"/>
      <c r="AA332" s="197"/>
      <c r="AB332" s="197"/>
      <c r="AC332" s="197"/>
      <c r="AD332" s="197"/>
      <c r="AE332" s="197"/>
      <c r="AF332" s="197"/>
      <c r="AG332" s="197"/>
      <c r="AH332" s="197"/>
      <c r="AI332" s="197"/>
      <c r="AJ332" s="197"/>
      <c r="AK332" s="197"/>
      <c r="AL332" s="197"/>
      <c r="AM332" s="197"/>
      <c r="AN332" s="197"/>
      <c r="AO332" s="197"/>
      <c r="AP332" s="197"/>
      <c r="AQ332" s="197"/>
      <c r="AR332" s="197"/>
      <c r="AS332" s="197"/>
      <c r="AT332" s="197"/>
      <c r="AU332" s="197"/>
      <c r="AV332" s="197"/>
      <c r="AW332" s="197"/>
      <c r="AX332" s="197"/>
      <c r="AY332" s="197"/>
      <c r="AZ332" s="197"/>
      <c r="BA332" s="197"/>
      <c r="BB332" s="197"/>
      <c r="BC332" s="197"/>
      <c r="BD332" s="197"/>
      <c r="BE332" s="197"/>
      <c r="BF332" s="197"/>
      <c r="BG332" s="197"/>
      <c r="BH332" s="197"/>
      <c r="BI332" s="197"/>
      <c r="BJ332" s="197"/>
      <c r="BK332" s="197"/>
      <c r="BL332" s="197"/>
      <c r="BM332" s="198">
        <v>14</v>
      </c>
    </row>
    <row r="333" spans="1:65">
      <c r="A333" s="30"/>
      <c r="B333" s="3" t="s">
        <v>74</v>
      </c>
      <c r="C333" s="29"/>
      <c r="D333" s="13">
        <v>2.2447834323382463E-2</v>
      </c>
      <c r="E333" s="14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0"/>
    </row>
    <row r="334" spans="1:65">
      <c r="A334" s="30"/>
      <c r="B334" s="3" t="s">
        <v>195</v>
      </c>
      <c r="C334" s="29"/>
      <c r="D334" s="13">
        <v>0</v>
      </c>
      <c r="E334" s="14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0"/>
    </row>
    <row r="335" spans="1:65">
      <c r="A335" s="30"/>
      <c r="B335" s="45" t="s">
        <v>196</v>
      </c>
      <c r="C335" s="46"/>
      <c r="D335" s="44" t="s">
        <v>197</v>
      </c>
      <c r="E335" s="14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0"/>
    </row>
    <row r="336" spans="1:65">
      <c r="B336" s="31"/>
      <c r="C336" s="20"/>
      <c r="D336" s="20"/>
      <c r="BM336" s="50"/>
    </row>
    <row r="337" spans="65:65">
      <c r="BM337" s="50"/>
    </row>
    <row r="338" spans="65:65">
      <c r="BM338" s="50"/>
    </row>
    <row r="339" spans="65:65">
      <c r="BM339" s="50"/>
    </row>
    <row r="340" spans="65:65">
      <c r="BM340" s="50"/>
    </row>
    <row r="341" spans="65:65">
      <c r="BM341" s="50"/>
    </row>
    <row r="342" spans="65:65">
      <c r="BM342" s="50"/>
    </row>
    <row r="343" spans="65:65">
      <c r="BM343" s="50"/>
    </row>
    <row r="344" spans="65:65">
      <c r="BM344" s="50"/>
    </row>
    <row r="345" spans="65:65">
      <c r="BM345" s="50"/>
    </row>
    <row r="346" spans="65:65">
      <c r="BM346" s="50"/>
    </row>
    <row r="347" spans="65:65">
      <c r="BM347" s="50"/>
    </row>
    <row r="348" spans="65:65">
      <c r="BM348" s="50"/>
    </row>
    <row r="349" spans="65:65">
      <c r="BM349" s="50"/>
    </row>
    <row r="350" spans="65:65">
      <c r="BM350" s="50"/>
    </row>
    <row r="351" spans="65:65">
      <c r="BM351" s="50"/>
    </row>
    <row r="352" spans="65:65">
      <c r="BM352" s="50"/>
    </row>
    <row r="353" spans="65:65">
      <c r="BM353" s="50"/>
    </row>
    <row r="354" spans="65:65">
      <c r="BM354" s="50"/>
    </row>
    <row r="355" spans="65:65">
      <c r="BM355" s="50"/>
    </row>
    <row r="356" spans="65:65">
      <c r="BM356" s="50"/>
    </row>
    <row r="357" spans="65:65">
      <c r="BM357" s="50"/>
    </row>
    <row r="358" spans="65:65">
      <c r="BM358" s="50"/>
    </row>
    <row r="359" spans="65:65">
      <c r="BM359" s="50"/>
    </row>
    <row r="360" spans="65:65">
      <c r="BM360" s="50"/>
    </row>
    <row r="361" spans="65:65">
      <c r="BM361" s="50"/>
    </row>
    <row r="362" spans="65:65">
      <c r="BM362" s="50"/>
    </row>
    <row r="363" spans="65:65">
      <c r="BM363" s="50"/>
    </row>
    <row r="364" spans="65:65">
      <c r="BM364" s="50"/>
    </row>
    <row r="365" spans="65:65">
      <c r="BM365" s="50"/>
    </row>
    <row r="366" spans="65:65">
      <c r="BM366" s="50"/>
    </row>
    <row r="367" spans="65:65">
      <c r="BM367" s="50"/>
    </row>
    <row r="368" spans="65:65">
      <c r="BM368" s="50"/>
    </row>
    <row r="369" spans="65:65">
      <c r="BM369" s="50"/>
    </row>
    <row r="370" spans="65:65">
      <c r="BM370" s="50"/>
    </row>
    <row r="371" spans="65:65">
      <c r="BM371" s="50"/>
    </row>
    <row r="372" spans="65:65">
      <c r="BM372" s="50"/>
    </row>
    <row r="373" spans="65:65">
      <c r="BM373" s="50"/>
    </row>
    <row r="374" spans="65:65">
      <c r="BM374" s="50"/>
    </row>
    <row r="375" spans="65:65">
      <c r="BM375" s="50"/>
    </row>
    <row r="376" spans="65:65">
      <c r="BM376" s="50"/>
    </row>
    <row r="377" spans="65:65">
      <c r="BM377" s="50"/>
    </row>
    <row r="378" spans="65:65">
      <c r="BM378" s="50"/>
    </row>
    <row r="379" spans="65:65">
      <c r="BM379" s="50"/>
    </row>
    <row r="380" spans="65:65">
      <c r="BM380" s="50"/>
    </row>
    <row r="381" spans="65:65">
      <c r="BM381" s="50"/>
    </row>
    <row r="382" spans="65:65">
      <c r="BM382" s="50"/>
    </row>
    <row r="383" spans="65:65">
      <c r="BM383" s="50"/>
    </row>
    <row r="384" spans="65:65">
      <c r="BM384" s="50"/>
    </row>
    <row r="385" spans="65:65">
      <c r="BM385" s="50"/>
    </row>
    <row r="386" spans="65:65">
      <c r="BM386" s="50"/>
    </row>
    <row r="387" spans="65:65">
      <c r="BM387" s="50"/>
    </row>
    <row r="388" spans="65:65">
      <c r="BM388" s="50"/>
    </row>
    <row r="389" spans="65:65">
      <c r="BM389" s="51"/>
    </row>
    <row r="390" spans="65:65">
      <c r="BM390" s="52"/>
    </row>
    <row r="391" spans="65:65">
      <c r="BM391" s="52"/>
    </row>
    <row r="392" spans="65:65">
      <c r="BM392" s="52"/>
    </row>
    <row r="393" spans="65:65">
      <c r="BM393" s="52"/>
    </row>
    <row r="394" spans="65:65">
      <c r="BM394" s="52"/>
    </row>
    <row r="395" spans="65:65">
      <c r="BM395" s="52"/>
    </row>
    <row r="396" spans="65:65">
      <c r="BM396" s="52"/>
    </row>
    <row r="397" spans="65:65">
      <c r="BM397" s="52"/>
    </row>
    <row r="398" spans="65:65">
      <c r="BM398" s="52"/>
    </row>
    <row r="399" spans="65:65">
      <c r="BM399" s="52"/>
    </row>
    <row r="400" spans="65:65">
      <c r="BM400" s="52"/>
    </row>
    <row r="401" spans="65:65">
      <c r="BM401" s="52"/>
    </row>
    <row r="402" spans="65:65">
      <c r="BM402" s="52"/>
    </row>
    <row r="403" spans="65:65">
      <c r="BM403" s="52"/>
    </row>
    <row r="404" spans="65:65">
      <c r="BM404" s="52"/>
    </row>
    <row r="405" spans="65:65">
      <c r="BM405" s="52"/>
    </row>
    <row r="406" spans="65:65">
      <c r="BM406" s="52"/>
    </row>
    <row r="407" spans="65:65">
      <c r="BM407" s="52"/>
    </row>
    <row r="408" spans="65:65">
      <c r="BM408" s="52"/>
    </row>
    <row r="409" spans="65:65">
      <c r="BM409" s="52"/>
    </row>
    <row r="410" spans="65:65">
      <c r="BM410" s="52"/>
    </row>
    <row r="411" spans="65:65">
      <c r="BM411" s="52"/>
    </row>
    <row r="412" spans="65:65">
      <c r="BM412" s="52"/>
    </row>
    <row r="413" spans="65:65">
      <c r="BM413" s="52"/>
    </row>
    <row r="414" spans="65:65">
      <c r="BM414" s="52"/>
    </row>
    <row r="415" spans="65:65">
      <c r="BM415" s="52"/>
    </row>
    <row r="416" spans="65:65">
      <c r="BM416" s="52"/>
    </row>
    <row r="417" spans="65:65">
      <c r="BM417" s="52"/>
    </row>
    <row r="418" spans="65:65">
      <c r="BM418" s="52"/>
    </row>
    <row r="419" spans="65:65">
      <c r="BM419" s="52"/>
    </row>
    <row r="420" spans="65:65">
      <c r="BM420" s="52"/>
    </row>
    <row r="421" spans="65:65">
      <c r="BM421" s="52"/>
    </row>
    <row r="422" spans="65:65">
      <c r="BM422" s="52"/>
    </row>
    <row r="423" spans="65:65">
      <c r="BM423" s="52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">
    <cfRule type="expression" dxfId="11" priority="72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">
    <cfRule type="expression" dxfId="10" priority="70" stopIfTrue="1">
      <formula>AND(ISBLANK(INDIRECT(Anlyt_LabRefLastCol)),ISBLANK(INDIRECT(Anlyt_LabRefThisCol)))</formula>
    </cfRule>
    <cfRule type="expression" dxfId="9" priority="7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50633-8576-40B3-8AE3-846DD0D4EFAC}">
  <sheetPr codeName="Sheet13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49" bestFit="1" customWidth="1"/>
    <col min="66" max="16384" width="9.140625" style="2"/>
  </cols>
  <sheetData>
    <row r="1" spans="1:66" ht="18">
      <c r="B1" s="8" t="s">
        <v>273</v>
      </c>
      <c r="BM1" s="28" t="s">
        <v>209</v>
      </c>
    </row>
    <row r="2" spans="1:66" ht="18">
      <c r="A2" s="25" t="s">
        <v>272</v>
      </c>
      <c r="B2" s="18" t="s">
        <v>95</v>
      </c>
      <c r="C2" s="15" t="s">
        <v>96</v>
      </c>
      <c r="D2" s="16" t="s">
        <v>143</v>
      </c>
      <c r="E2" s="14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144</v>
      </c>
      <c r="C3" s="9" t="s">
        <v>144</v>
      </c>
      <c r="D3" s="141" t="s">
        <v>198</v>
      </c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210</v>
      </c>
      <c r="E4" s="14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4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2">
        <v>0.76</v>
      </c>
      <c r="E6" s="186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7"/>
      <c r="AT6" s="187"/>
      <c r="AU6" s="187"/>
      <c r="AV6" s="187"/>
      <c r="AW6" s="187"/>
      <c r="AX6" s="187"/>
      <c r="AY6" s="187"/>
      <c r="AZ6" s="187"/>
      <c r="BA6" s="187"/>
      <c r="BB6" s="187"/>
      <c r="BC6" s="187"/>
      <c r="BD6" s="187"/>
      <c r="BE6" s="187"/>
      <c r="BF6" s="187"/>
      <c r="BG6" s="187"/>
      <c r="BH6" s="187"/>
      <c r="BI6" s="187"/>
      <c r="BJ6" s="187"/>
      <c r="BK6" s="187"/>
      <c r="BL6" s="187"/>
      <c r="BM6" s="203">
        <v>1</v>
      </c>
    </row>
    <row r="7" spans="1:66">
      <c r="A7" s="30"/>
      <c r="B7" s="19">
        <v>1</v>
      </c>
      <c r="C7" s="9">
        <v>2</v>
      </c>
      <c r="D7" s="24">
        <v>0.72</v>
      </c>
      <c r="E7" s="186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7"/>
      <c r="AT7" s="187"/>
      <c r="AU7" s="187"/>
      <c r="AV7" s="187"/>
      <c r="AW7" s="187"/>
      <c r="AX7" s="187"/>
      <c r="AY7" s="187"/>
      <c r="AZ7" s="187"/>
      <c r="BA7" s="187"/>
      <c r="BB7" s="187"/>
      <c r="BC7" s="187"/>
      <c r="BD7" s="187"/>
      <c r="BE7" s="187"/>
      <c r="BF7" s="187"/>
      <c r="BG7" s="187"/>
      <c r="BH7" s="187"/>
      <c r="BI7" s="187"/>
      <c r="BJ7" s="187"/>
      <c r="BK7" s="187"/>
      <c r="BL7" s="187"/>
      <c r="BM7" s="203">
        <v>10</v>
      </c>
    </row>
    <row r="8" spans="1:66">
      <c r="A8" s="30"/>
      <c r="B8" s="20" t="s">
        <v>192</v>
      </c>
      <c r="C8" s="12"/>
      <c r="D8" s="204">
        <v>0.74</v>
      </c>
      <c r="E8" s="186"/>
      <c r="F8" s="187"/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187"/>
      <c r="R8" s="187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7"/>
      <c r="AT8" s="187"/>
      <c r="AU8" s="187"/>
      <c r="AV8" s="187"/>
      <c r="AW8" s="187"/>
      <c r="AX8" s="187"/>
      <c r="AY8" s="187"/>
      <c r="AZ8" s="187"/>
      <c r="BA8" s="187"/>
      <c r="BB8" s="187"/>
      <c r="BC8" s="187"/>
      <c r="BD8" s="187"/>
      <c r="BE8" s="187"/>
      <c r="BF8" s="187"/>
      <c r="BG8" s="187"/>
      <c r="BH8" s="187"/>
      <c r="BI8" s="187"/>
      <c r="BJ8" s="187"/>
      <c r="BK8" s="187"/>
      <c r="BL8" s="187"/>
      <c r="BM8" s="203">
        <v>16</v>
      </c>
    </row>
    <row r="9" spans="1:66">
      <c r="A9" s="30"/>
      <c r="B9" s="3" t="s">
        <v>193</v>
      </c>
      <c r="C9" s="29"/>
      <c r="D9" s="24">
        <v>0.74</v>
      </c>
      <c r="E9" s="186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7"/>
      <c r="AT9" s="187"/>
      <c r="AU9" s="187"/>
      <c r="AV9" s="187"/>
      <c r="AW9" s="187"/>
      <c r="AX9" s="187"/>
      <c r="AY9" s="187"/>
      <c r="AZ9" s="187"/>
      <c r="BA9" s="187"/>
      <c r="BB9" s="187"/>
      <c r="BC9" s="187"/>
      <c r="BD9" s="187"/>
      <c r="BE9" s="187"/>
      <c r="BF9" s="187"/>
      <c r="BG9" s="187"/>
      <c r="BH9" s="187"/>
      <c r="BI9" s="187"/>
      <c r="BJ9" s="187"/>
      <c r="BK9" s="187"/>
      <c r="BL9" s="187"/>
      <c r="BM9" s="203">
        <v>0.74</v>
      </c>
      <c r="BN9" s="28"/>
    </row>
    <row r="10" spans="1:66">
      <c r="A10" s="30"/>
      <c r="B10" s="3" t="s">
        <v>194</v>
      </c>
      <c r="C10" s="29"/>
      <c r="D10" s="24">
        <v>2.8284271247461926E-2</v>
      </c>
      <c r="E10" s="186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7"/>
      <c r="AT10" s="187"/>
      <c r="AU10" s="187"/>
      <c r="AV10" s="187"/>
      <c r="AW10" s="187"/>
      <c r="AX10" s="187"/>
      <c r="AY10" s="187"/>
      <c r="AZ10" s="187"/>
      <c r="BA10" s="187"/>
      <c r="BB10" s="187"/>
      <c r="BC10" s="187"/>
      <c r="BD10" s="187"/>
      <c r="BE10" s="187"/>
      <c r="BF10" s="187"/>
      <c r="BG10" s="187"/>
      <c r="BH10" s="187"/>
      <c r="BI10" s="187"/>
      <c r="BJ10" s="187"/>
      <c r="BK10" s="187"/>
      <c r="BL10" s="187"/>
      <c r="BM10" s="203">
        <v>16</v>
      </c>
    </row>
    <row r="11" spans="1:66">
      <c r="A11" s="30"/>
      <c r="B11" s="3" t="s">
        <v>74</v>
      </c>
      <c r="C11" s="29"/>
      <c r="D11" s="13">
        <v>3.8221988172245848E-2</v>
      </c>
      <c r="E11" s="14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0"/>
    </row>
    <row r="12" spans="1:66">
      <c r="A12" s="30"/>
      <c r="B12" s="3" t="s">
        <v>195</v>
      </c>
      <c r="C12" s="29"/>
      <c r="D12" s="13">
        <v>0</v>
      </c>
      <c r="E12" s="14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0"/>
    </row>
    <row r="13" spans="1:66">
      <c r="A13" s="30"/>
      <c r="B13" s="45" t="s">
        <v>196</v>
      </c>
      <c r="C13" s="46"/>
      <c r="D13" s="44" t="s">
        <v>197</v>
      </c>
      <c r="E13" s="14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0"/>
    </row>
    <row r="14" spans="1:66">
      <c r="B14" s="31"/>
      <c r="C14" s="20"/>
      <c r="D14" s="20"/>
      <c r="BM14" s="50"/>
    </row>
    <row r="15" spans="1:66">
      <c r="BM15" s="50"/>
    </row>
    <row r="16" spans="1:66">
      <c r="BM16" s="50"/>
    </row>
    <row r="17" spans="65:65">
      <c r="BM17" s="50"/>
    </row>
    <row r="18" spans="65:65">
      <c r="BM18" s="50"/>
    </row>
    <row r="19" spans="65:65">
      <c r="BM19" s="50"/>
    </row>
    <row r="20" spans="65:65">
      <c r="BM20" s="50"/>
    </row>
    <row r="21" spans="65:65">
      <c r="BM21" s="50"/>
    </row>
    <row r="22" spans="65:65">
      <c r="BM22" s="50"/>
    </row>
    <row r="23" spans="65:65">
      <c r="BM23" s="50"/>
    </row>
    <row r="24" spans="65:65">
      <c r="BM24" s="50"/>
    </row>
    <row r="25" spans="65:65">
      <c r="BM25" s="50"/>
    </row>
    <row r="26" spans="65:65">
      <c r="BM26" s="50"/>
    </row>
    <row r="27" spans="65:65">
      <c r="BM27" s="50"/>
    </row>
    <row r="28" spans="65:65">
      <c r="BM28" s="50"/>
    </row>
    <row r="29" spans="65:65">
      <c r="BM29" s="50"/>
    </row>
    <row r="30" spans="65:65">
      <c r="BM30" s="50"/>
    </row>
    <row r="31" spans="65:65">
      <c r="BM31" s="50"/>
    </row>
    <row r="32" spans="65:65">
      <c r="BM32" s="50"/>
    </row>
    <row r="33" spans="65:65">
      <c r="BM33" s="50"/>
    </row>
    <row r="34" spans="65:65">
      <c r="BM34" s="50"/>
    </row>
    <row r="35" spans="65:65">
      <c r="BM35" s="50"/>
    </row>
    <row r="36" spans="65:65">
      <c r="BM36" s="50"/>
    </row>
    <row r="37" spans="65:65">
      <c r="BM37" s="50"/>
    </row>
    <row r="38" spans="65:65">
      <c r="BM38" s="50"/>
    </row>
    <row r="39" spans="65:65">
      <c r="BM39" s="50"/>
    </row>
    <row r="40" spans="65:65">
      <c r="BM40" s="50"/>
    </row>
    <row r="41" spans="65:65">
      <c r="BM41" s="50"/>
    </row>
    <row r="42" spans="65:65">
      <c r="BM42" s="50"/>
    </row>
    <row r="43" spans="65:65">
      <c r="BM43" s="50"/>
    </row>
    <row r="44" spans="65:65">
      <c r="BM44" s="50"/>
    </row>
    <row r="45" spans="65:65">
      <c r="BM45" s="50"/>
    </row>
    <row r="46" spans="65:65">
      <c r="BM46" s="50"/>
    </row>
    <row r="47" spans="65:65">
      <c r="BM47" s="50"/>
    </row>
    <row r="48" spans="65:65">
      <c r="BM48" s="50"/>
    </row>
    <row r="49" spans="65:65">
      <c r="BM49" s="50"/>
    </row>
    <row r="50" spans="65:65">
      <c r="BM50" s="50"/>
    </row>
    <row r="51" spans="65:65">
      <c r="BM51" s="50"/>
    </row>
    <row r="52" spans="65:65">
      <c r="BM52" s="50"/>
    </row>
    <row r="53" spans="65:65">
      <c r="BM53" s="50"/>
    </row>
    <row r="54" spans="65:65">
      <c r="BM54" s="50"/>
    </row>
    <row r="55" spans="65:65">
      <c r="BM55" s="50"/>
    </row>
    <row r="56" spans="65:65">
      <c r="BM56" s="50"/>
    </row>
    <row r="57" spans="65:65">
      <c r="BM57" s="50"/>
    </row>
    <row r="58" spans="65:65">
      <c r="BM58" s="50"/>
    </row>
    <row r="59" spans="65:65">
      <c r="BM59" s="50"/>
    </row>
    <row r="60" spans="65:65">
      <c r="BM60" s="50"/>
    </row>
    <row r="61" spans="65:65">
      <c r="BM61" s="50"/>
    </row>
    <row r="62" spans="65:65">
      <c r="BM62" s="50"/>
    </row>
    <row r="63" spans="65:65">
      <c r="BM63" s="50"/>
    </row>
    <row r="64" spans="65:65">
      <c r="BM64" s="50"/>
    </row>
    <row r="65" spans="65:65">
      <c r="BM65" s="50"/>
    </row>
    <row r="66" spans="65:65">
      <c r="BM66" s="50"/>
    </row>
    <row r="67" spans="65:65">
      <c r="BM67" s="51"/>
    </row>
    <row r="68" spans="65:65">
      <c r="BM68" s="52"/>
    </row>
    <row r="69" spans="65:65">
      <c r="BM69" s="52"/>
    </row>
    <row r="70" spans="65:65">
      <c r="BM70" s="52"/>
    </row>
    <row r="71" spans="65:65">
      <c r="BM71" s="52"/>
    </row>
    <row r="72" spans="65:65">
      <c r="BM72" s="52"/>
    </row>
    <row r="73" spans="65:65">
      <c r="BM73" s="52"/>
    </row>
    <row r="74" spans="65:65">
      <c r="BM74" s="52"/>
    </row>
    <row r="75" spans="65:65">
      <c r="BM75" s="52"/>
    </row>
    <row r="76" spans="65:65">
      <c r="BM76" s="52"/>
    </row>
    <row r="77" spans="65:65">
      <c r="BM77" s="52"/>
    </row>
    <row r="78" spans="65:65">
      <c r="BM78" s="52"/>
    </row>
    <row r="79" spans="65:65">
      <c r="BM79" s="52"/>
    </row>
    <row r="80" spans="65:65">
      <c r="BM80" s="52"/>
    </row>
    <row r="81" spans="65:65">
      <c r="BM81" s="52"/>
    </row>
    <row r="82" spans="65:65">
      <c r="BM82" s="52"/>
    </row>
    <row r="83" spans="65:65">
      <c r="BM83" s="52"/>
    </row>
    <row r="84" spans="65:65">
      <c r="BM84" s="52"/>
    </row>
    <row r="85" spans="65:65">
      <c r="BM85" s="52"/>
    </row>
    <row r="86" spans="65:65">
      <c r="BM86" s="52"/>
    </row>
    <row r="87" spans="65:65">
      <c r="BM87" s="52"/>
    </row>
    <row r="88" spans="65:65">
      <c r="BM88" s="52"/>
    </row>
    <row r="89" spans="65:65">
      <c r="BM89" s="52"/>
    </row>
    <row r="90" spans="65:65">
      <c r="BM90" s="52"/>
    </row>
    <row r="91" spans="65:65">
      <c r="BM91" s="52"/>
    </row>
    <row r="92" spans="65:65">
      <c r="BM92" s="52"/>
    </row>
    <row r="93" spans="65:65">
      <c r="BM93" s="52"/>
    </row>
    <row r="94" spans="65:65">
      <c r="BM94" s="52"/>
    </row>
    <row r="95" spans="65:65">
      <c r="BM95" s="52"/>
    </row>
    <row r="96" spans="65:65">
      <c r="BM96" s="52"/>
    </row>
    <row r="97" spans="65:65">
      <c r="BM97" s="52"/>
    </row>
    <row r="98" spans="65:65">
      <c r="BM98" s="52"/>
    </row>
    <row r="99" spans="65:65">
      <c r="BM99" s="52"/>
    </row>
    <row r="100" spans="65:65">
      <c r="BM100" s="52"/>
    </row>
    <row r="101" spans="65:65">
      <c r="BM101" s="52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2021-03-06T02:52:25Z</cp:lastPrinted>
  <dcterms:created xsi:type="dcterms:W3CDTF">2000-11-24T23:59:25Z</dcterms:created>
  <dcterms:modified xsi:type="dcterms:W3CDTF">2026-01-06T09:52:51Z</dcterms:modified>
</cp:coreProperties>
</file>